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925" windowHeight="7440" activeTab="1"/>
  </bookViews>
  <sheets>
    <sheet name="業務別請求明細書" sheetId="3" r:id="rId1"/>
    <sheet name="記入例" sheetId="4" r:id="rId2"/>
  </sheets>
  <definedNames>
    <definedName name="_xlnm.Print_Area" localSheetId="0">業務別請求明細書!$A$1:$I$63</definedName>
  </definedNames>
  <calcPr calcId="162913"/>
</workbook>
</file>

<file path=xl/calcChain.xml><?xml version="1.0" encoding="utf-8"?>
<calcChain xmlns="http://schemas.openxmlformats.org/spreadsheetml/2006/main">
  <c r="I46" i="4" l="1"/>
  <c r="I46" i="3" l="1"/>
  <c r="F35" i="4" l="1"/>
  <c r="F31" i="4"/>
  <c r="F47" i="4"/>
  <c r="I47" i="4"/>
  <c r="I49" i="4" s="1"/>
  <c r="I50" i="4" l="1"/>
  <c r="I48" i="4"/>
  <c r="I47" i="3"/>
  <c r="I49" i="3" s="1"/>
  <c r="F47" i="3"/>
  <c r="I50" i="3" l="1"/>
  <c r="I48" i="3"/>
  <c r="F35" i="3"/>
  <c r="F31" i="3"/>
  <c r="F39" i="3" l="1"/>
  <c r="I9" i="4" l="1"/>
  <c r="F39" i="4"/>
  <c r="I38" i="4"/>
  <c r="I37" i="4"/>
  <c r="I36" i="4"/>
  <c r="I34" i="4"/>
  <c r="I33" i="4"/>
  <c r="I32" i="4"/>
  <c r="I23" i="4"/>
  <c r="I22" i="4"/>
  <c r="I21" i="4"/>
  <c r="F20" i="4"/>
  <c r="I19" i="4"/>
  <c r="I18" i="4"/>
  <c r="I17" i="4"/>
  <c r="F16" i="4"/>
  <c r="I15" i="4"/>
  <c r="I14" i="4"/>
  <c r="I13" i="4"/>
  <c r="F12" i="4"/>
  <c r="I11" i="4"/>
  <c r="I10" i="4"/>
  <c r="F8" i="4"/>
  <c r="H16" i="4" l="1"/>
  <c r="H12" i="4"/>
  <c r="H8" i="4"/>
  <c r="H20" i="4"/>
  <c r="F24" i="4"/>
  <c r="H35" i="4"/>
  <c r="H31" i="4"/>
  <c r="I38" i="3"/>
  <c r="I37" i="3"/>
  <c r="I36" i="3"/>
  <c r="I34" i="3"/>
  <c r="I33" i="3"/>
  <c r="I32" i="3"/>
  <c r="I23" i="3"/>
  <c r="I22" i="3"/>
  <c r="I21" i="3"/>
  <c r="F20" i="3"/>
  <c r="I19" i="3"/>
  <c r="I18" i="3"/>
  <c r="I17" i="3"/>
  <c r="F16" i="3"/>
  <c r="I15" i="3"/>
  <c r="I14" i="3"/>
  <c r="I13" i="3"/>
  <c r="F12" i="3"/>
  <c r="I11" i="3"/>
  <c r="I10" i="3"/>
  <c r="I9" i="3"/>
  <c r="F8" i="3"/>
  <c r="I24" i="4" l="1"/>
  <c r="I26" i="4" s="1"/>
  <c r="H35" i="3"/>
  <c r="F24" i="3"/>
  <c r="H16" i="3"/>
  <c r="H8" i="3"/>
  <c r="H31" i="3"/>
  <c r="H12" i="3"/>
  <c r="I39" i="4"/>
  <c r="I41" i="4" s="1"/>
  <c r="H20" i="3"/>
  <c r="I25" i="4" l="1"/>
  <c r="I51" i="4"/>
  <c r="I40" i="4"/>
  <c r="I42" i="4"/>
  <c r="I27" i="4"/>
  <c r="I39" i="3"/>
  <c r="I41" i="3" s="1"/>
  <c r="I24" i="3"/>
  <c r="I26" i="3" s="1"/>
  <c r="I40" i="3" l="1"/>
  <c r="I42" i="3"/>
  <c r="I27" i="3"/>
  <c r="I51" i="3"/>
  <c r="I25" i="3"/>
</calcChain>
</file>

<file path=xl/sharedStrings.xml><?xml version="1.0" encoding="utf-8"?>
<sst xmlns="http://schemas.openxmlformats.org/spreadsheetml/2006/main" count="246" uniqueCount="59">
  <si>
    <t>○</t>
    <phoneticPr fontId="7"/>
  </si>
  <si>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</si>
  <si>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</si>
  <si>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</si>
  <si>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</si>
  <si>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代表者と面談</t>
    <rPh sb="0" eb="3">
      <t>ダイヒョウシャ</t>
    </rPh>
    <rPh sb="4" eb="6">
      <t>メンダン</t>
    </rPh>
    <phoneticPr fontId="12"/>
  </si>
  <si>
    <t>時間</t>
    <rPh sb="0" eb="2">
      <t>ジカン</t>
    </rPh>
    <phoneticPr fontId="7"/>
  </si>
  <si>
    <t>補助者</t>
    <rPh sb="0" eb="3">
      <t>ホジョシャ</t>
    </rPh>
    <phoneticPr fontId="7"/>
  </si>
  <si>
    <t>その他</t>
    <rPh sb="2" eb="3">
      <t>タ</t>
    </rPh>
    <phoneticPr fontId="7"/>
  </si>
  <si>
    <t>作成実務</t>
    <rPh sb="0" eb="2">
      <t>サクセイ</t>
    </rPh>
    <rPh sb="2" eb="4">
      <t>ジツム</t>
    </rPh>
    <phoneticPr fontId="12"/>
  </si>
  <si>
    <t>作成補助</t>
    <rPh sb="0" eb="2">
      <t>サクセイ</t>
    </rPh>
    <rPh sb="2" eb="4">
      <t>ホジョ</t>
    </rPh>
    <phoneticPr fontId="12"/>
  </si>
  <si>
    <t>費用総額</t>
    <rPh sb="0" eb="2">
      <t>ヒヨウ</t>
    </rPh>
    <rPh sb="2" eb="4">
      <t>ソウガク</t>
    </rPh>
    <phoneticPr fontId="7"/>
  </si>
  <si>
    <t>（内消費税）</t>
    <rPh sb="1" eb="2">
      <t>ウチ</t>
    </rPh>
    <rPh sb="2" eb="5">
      <t>ショウヒゼイ</t>
    </rPh>
    <phoneticPr fontId="7"/>
  </si>
  <si>
    <t>見積費用の2/3</t>
    <rPh sb="0" eb="2">
      <t>ミツモリ</t>
    </rPh>
    <rPh sb="2" eb="4">
      <t>ヒヨウ</t>
    </rPh>
    <phoneticPr fontId="7"/>
  </si>
  <si>
    <t>○</t>
    <phoneticPr fontId="7"/>
  </si>
  <si>
    <t>作成準備、代表者との面談</t>
    <rPh sb="0" eb="2">
      <t>サクセイ</t>
    </rPh>
    <rPh sb="2" eb="4">
      <t>ジュンビ</t>
    </rPh>
    <rPh sb="5" eb="8">
      <t>ダイヒョウシャ</t>
    </rPh>
    <rPh sb="10" eb="12">
      <t>メンダン</t>
    </rPh>
    <phoneticPr fontId="12"/>
  </si>
  <si>
    <t>作成準備、代表者との面談</t>
    <phoneticPr fontId="12"/>
  </si>
  <si>
    <t>※</t>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</si>
  <si>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</si>
  <si>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</si>
  <si>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t>計画作成</t>
    <rPh sb="0" eb="2">
      <t>ケイカク</t>
    </rPh>
    <rPh sb="2" eb="4">
      <t>サクセイ</t>
    </rPh>
    <phoneticPr fontId="7"/>
  </si>
  <si>
    <t>合計金額</t>
    <rPh sb="0" eb="2">
      <t>ゴウケイ</t>
    </rPh>
    <rPh sb="2" eb="4">
      <t>キンガク</t>
    </rPh>
    <phoneticPr fontId="7"/>
  </si>
  <si>
    <t>時間</t>
    <rPh sb="0" eb="2">
      <t>ジカン</t>
    </rPh>
    <phoneticPr fontId="5"/>
  </si>
  <si>
    <t>金融機関への説明補助</t>
    <rPh sb="0" eb="2">
      <t>キンユウ</t>
    </rPh>
    <rPh sb="2" eb="4">
      <t>キカン</t>
    </rPh>
    <rPh sb="6" eb="8">
      <t>セツメイ</t>
    </rPh>
    <rPh sb="8" eb="10">
      <t>ホジョ</t>
    </rPh>
    <phoneticPr fontId="5"/>
  </si>
  <si>
    <t>打ち合わせ（社内での打ち合わせ等）</t>
    <rPh sb="0" eb="1">
      <t>ウ</t>
    </rPh>
    <rPh sb="2" eb="3">
      <t>ア</t>
    </rPh>
    <rPh sb="6" eb="8">
      <t>シャナイ</t>
    </rPh>
    <rPh sb="10" eb="11">
      <t>ウ</t>
    </rPh>
    <rPh sb="12" eb="13">
      <t>ア</t>
    </rPh>
    <rPh sb="15" eb="16">
      <t>トウ</t>
    </rPh>
    <phoneticPr fontId="7"/>
  </si>
  <si>
    <t>債権者会議（金融機関への計画内容の説明等）</t>
    <rPh sb="0" eb="3">
      <t>サイケンシャ</t>
    </rPh>
    <rPh sb="3" eb="5">
      <t>カイギ</t>
    </rPh>
    <rPh sb="6" eb="8">
      <t>キンユウ</t>
    </rPh>
    <rPh sb="8" eb="10">
      <t>キカン</t>
    </rPh>
    <rPh sb="12" eb="14">
      <t>ケイカク</t>
    </rPh>
    <rPh sb="14" eb="16">
      <t>ナイヨウ</t>
    </rPh>
    <rPh sb="17" eb="19">
      <t>セツメイ</t>
    </rPh>
    <rPh sb="19" eb="20">
      <t>トウ</t>
    </rPh>
    <phoneticPr fontId="7"/>
  </si>
  <si>
    <t>ヒアリング（事業者の代表者、部店長、担当者等）</t>
    <rPh sb="6" eb="9">
      <t>ジギョウシャ</t>
    </rPh>
    <rPh sb="10" eb="13">
      <t>ダイヒョウシャ</t>
    </rPh>
    <rPh sb="14" eb="15">
      <t>ブ</t>
    </rPh>
    <rPh sb="15" eb="17">
      <t>テンチョウ</t>
    </rPh>
    <rPh sb="18" eb="21">
      <t>タントウシャ</t>
    </rPh>
    <rPh sb="21" eb="22">
      <t>トウ</t>
    </rPh>
    <phoneticPr fontId="5"/>
  </si>
  <si>
    <t>3年間実施</t>
    <rPh sb="1" eb="3">
      <t>ネンカン</t>
    </rPh>
    <rPh sb="3" eb="5">
      <t>ジッシ</t>
    </rPh>
    <phoneticPr fontId="5"/>
  </si>
  <si>
    <t>経営改善計画策定支援</t>
    <rPh sb="0" eb="10">
      <t>ケイエイカイゼンケイカクサクテイシエン</t>
    </rPh>
    <phoneticPr fontId="7"/>
  </si>
  <si>
    <t>見　　積　　金　　額　（消費税10%込み）</t>
    <rPh sb="0" eb="1">
      <t>ケン</t>
    </rPh>
    <rPh sb="3" eb="4">
      <t>セキ</t>
    </rPh>
    <rPh sb="6" eb="7">
      <t>キン</t>
    </rPh>
    <rPh sb="9" eb="10">
      <t>ガク</t>
    </rPh>
    <rPh sb="12" eb="14">
      <t>ショウヒ</t>
    </rPh>
    <phoneticPr fontId="7"/>
  </si>
  <si>
    <t>参考費用総額</t>
    <rPh sb="0" eb="2">
      <t>サンコウ</t>
    </rPh>
    <rPh sb="2" eb="4">
      <t>ヒヨウ</t>
    </rPh>
    <rPh sb="4" eb="6">
      <t>ソウガク</t>
    </rPh>
    <phoneticPr fontId="5"/>
  </si>
  <si>
    <t>事前準備</t>
    <rPh sb="0" eb="2">
      <t>ジゼン</t>
    </rPh>
    <rPh sb="2" eb="4">
      <t>ジュンビ</t>
    </rPh>
    <phoneticPr fontId="7"/>
  </si>
  <si>
    <t>伴走支援会議</t>
    <rPh sb="0" eb="4">
      <t>バンソウシエン</t>
    </rPh>
    <rPh sb="4" eb="6">
      <t>カイギ</t>
    </rPh>
    <phoneticPr fontId="7"/>
  </si>
  <si>
    <t>伴走支援費用
支払申請金額（予定）</t>
    <rPh sb="0" eb="4">
      <t>バンソウシエン</t>
    </rPh>
    <rPh sb="4" eb="6">
      <t>ヒヨウ</t>
    </rPh>
    <rPh sb="7" eb="9">
      <t>シハライ</t>
    </rPh>
    <rPh sb="9" eb="11">
      <t>シンセイ</t>
    </rPh>
    <rPh sb="11" eb="13">
      <t>キンガク</t>
    </rPh>
    <rPh sb="14" eb="16">
      <t>ヨテイ</t>
    </rPh>
    <phoneticPr fontId="7"/>
  </si>
  <si>
    <t>金融機関交渉</t>
    <rPh sb="0" eb="4">
      <t>キンユウキカン</t>
    </rPh>
    <rPh sb="4" eb="6">
      <t>コウショウ</t>
    </rPh>
    <phoneticPr fontId="7"/>
  </si>
  <si>
    <t>時間×　円</t>
    <rPh sb="0" eb="2">
      <t>ジカン</t>
    </rPh>
    <rPh sb="4" eb="5">
      <t>エン</t>
    </rPh>
    <phoneticPr fontId="5"/>
  </si>
  <si>
    <t>金融機関交渉費用
支払申請金額（予定）</t>
    <rPh sb="0" eb="6">
      <t>キンユウキカンコウショウ</t>
    </rPh>
    <rPh sb="6" eb="8">
      <t>ヒヨウ</t>
    </rPh>
    <rPh sb="9" eb="11">
      <t>シハライ</t>
    </rPh>
    <rPh sb="11" eb="13">
      <t>シンセイ</t>
    </rPh>
    <rPh sb="13" eb="15">
      <t>キンガク</t>
    </rPh>
    <rPh sb="16" eb="18">
      <t>ヨテイ</t>
    </rPh>
    <phoneticPr fontId="7"/>
  </si>
  <si>
    <t>実施された経営改善計画策定支援内容は、中小企業診断士協会が確認手続きを行った後、経営改善</t>
    <rPh sb="0" eb="2">
      <t>ジッシ</t>
    </rPh>
    <rPh sb="5" eb="7">
      <t>ケイエイ</t>
    </rPh>
    <rPh sb="7" eb="9">
      <t>カイゼン</t>
    </rPh>
    <rPh sb="9" eb="11">
      <t>ケイカク</t>
    </rPh>
    <rPh sb="11" eb="13">
      <t>サクテイ</t>
    </rPh>
    <rPh sb="13" eb="15">
      <t>シエン</t>
    </rPh>
    <rPh sb="15" eb="17">
      <t>ナイヨウ</t>
    </rPh>
    <rPh sb="19" eb="28">
      <t>チュウショウキギョウシンダンシキョウカイ</t>
    </rPh>
    <rPh sb="29" eb="31">
      <t>カクニン</t>
    </rPh>
    <rPh sb="31" eb="33">
      <t>テツヅ</t>
    </rPh>
    <rPh sb="35" eb="36">
      <t>オコナ</t>
    </rPh>
    <rPh sb="38" eb="39">
      <t>アト</t>
    </rPh>
    <phoneticPr fontId="7"/>
  </si>
  <si>
    <t>計画策定支援に伴い生じた費用（伴走支援費用を含む）の2/3（上限は、計画策定に係る費用の総額</t>
    <rPh sb="7" eb="8">
      <t>トモナ</t>
    </rPh>
    <rPh sb="9" eb="10">
      <t>ショウ</t>
    </rPh>
    <rPh sb="12" eb="14">
      <t>ヒヨウ</t>
    </rPh>
    <rPh sb="15" eb="19">
      <t>バンソウシエン</t>
    </rPh>
    <rPh sb="19" eb="21">
      <t>ヒヨウ</t>
    </rPh>
    <rPh sb="22" eb="23">
      <t>フク</t>
    </rPh>
    <rPh sb="30" eb="32">
      <t>ジョウゲン</t>
    </rPh>
    <rPh sb="34" eb="38">
      <t>ケイカクサクテイ</t>
    </rPh>
    <rPh sb="39" eb="40">
      <t>カカ</t>
    </rPh>
    <rPh sb="41" eb="43">
      <t>ヒヨウ</t>
    </rPh>
    <rPh sb="44" eb="46">
      <t>ソウガク</t>
    </rPh>
    <phoneticPr fontId="7"/>
  </si>
  <si>
    <t>２００万円、伴走支援に係る費用の総額１００万円、金融機関交渉に係る費用の総額１０万円。）を負担</t>
    <rPh sb="3" eb="5">
      <t>マンエン</t>
    </rPh>
    <rPh sb="6" eb="10">
      <t>バンソウシエン</t>
    </rPh>
    <rPh sb="11" eb="12">
      <t>カカ</t>
    </rPh>
    <rPh sb="13" eb="15">
      <t>ヒヨウ</t>
    </rPh>
    <rPh sb="16" eb="18">
      <t>ソウガク</t>
    </rPh>
    <rPh sb="21" eb="23">
      <t>マンエン</t>
    </rPh>
    <rPh sb="24" eb="30">
      <t>キンユウキカンコウショウ</t>
    </rPh>
    <rPh sb="31" eb="32">
      <t>カカ</t>
    </rPh>
    <rPh sb="33" eb="35">
      <t>ヒヨウ</t>
    </rPh>
    <rPh sb="36" eb="38">
      <t>ソウガク</t>
    </rPh>
    <rPh sb="40" eb="42">
      <t>マンエン</t>
    </rPh>
    <rPh sb="45" eb="47">
      <t>フタン</t>
    </rPh>
    <phoneticPr fontId="5"/>
  </si>
  <si>
    <t>します。</t>
    <phoneticPr fontId="5"/>
  </si>
  <si>
    <t>計画策定支援における支払申請金額の1/2は、計画策定費用支払申請時に留保され、その額を初回</t>
    <rPh sb="0" eb="6">
      <t>ケイカクサクテイシエン</t>
    </rPh>
    <rPh sb="10" eb="16">
      <t>シハライシンセイキンガク</t>
    </rPh>
    <rPh sb="22" eb="28">
      <t>ケイカクサクテイヒヨウ</t>
    </rPh>
    <rPh sb="28" eb="32">
      <t>シハライシンセイ</t>
    </rPh>
    <rPh sb="32" eb="33">
      <t>ジ</t>
    </rPh>
    <rPh sb="34" eb="36">
      <t>リュウホ</t>
    </rPh>
    <rPh sb="41" eb="42">
      <t>ガク</t>
    </rPh>
    <rPh sb="43" eb="45">
      <t>ショカイ</t>
    </rPh>
    <phoneticPr fontId="5"/>
  </si>
  <si>
    <t>の伴走支援費用支払い決定と合わせ支払うものとします。</t>
    <rPh sb="1" eb="7">
      <t>バンソウシエンヒヨウ</t>
    </rPh>
    <rPh sb="7" eb="9">
      <t>シハラ</t>
    </rPh>
    <rPh sb="10" eb="12">
      <t>ケッテイ</t>
    </rPh>
    <rPh sb="13" eb="14">
      <t>ア</t>
    </rPh>
    <rPh sb="16" eb="18">
      <t>シハラ</t>
    </rPh>
    <phoneticPr fontId="5"/>
  </si>
  <si>
    <t>経営改善計画策定支援に係る費用の企業規模の基準を超える場合などは必要に応じて、中小企業</t>
    <rPh sb="11" eb="12">
      <t>カカ</t>
    </rPh>
    <rPh sb="13" eb="15">
      <t>ヒヨウ</t>
    </rPh>
    <rPh sb="16" eb="20">
      <t>キギョウキボ</t>
    </rPh>
    <rPh sb="21" eb="23">
      <t>キジュン</t>
    </rPh>
    <rPh sb="24" eb="25">
      <t>コ</t>
    </rPh>
    <rPh sb="27" eb="29">
      <t>バアイ</t>
    </rPh>
    <rPh sb="32" eb="34">
      <t>ヒツヨウ</t>
    </rPh>
    <rPh sb="35" eb="36">
      <t>オウ</t>
    </rPh>
    <rPh sb="39" eb="41">
      <t>チュウショウ</t>
    </rPh>
    <rPh sb="41" eb="43">
      <t>キギョウ</t>
    </rPh>
    <phoneticPr fontId="5"/>
  </si>
  <si>
    <t>基盤整備機構　（中小企業活性化全国本部）が確認手続きを行います。</t>
    <rPh sb="0" eb="2">
      <t>キバン</t>
    </rPh>
    <rPh sb="2" eb="6">
      <t>セイビキコウ</t>
    </rPh>
    <rPh sb="8" eb="10">
      <t>チュウショウ</t>
    </rPh>
    <rPh sb="10" eb="12">
      <t>キギョウ</t>
    </rPh>
    <rPh sb="12" eb="15">
      <t>カッセイカ</t>
    </rPh>
    <rPh sb="15" eb="17">
      <t>ゼンコク</t>
    </rPh>
    <rPh sb="17" eb="19">
      <t>ホンブ</t>
    </rPh>
    <rPh sb="21" eb="23">
      <t>カクニン</t>
    </rPh>
    <rPh sb="23" eb="25">
      <t>テツヅ</t>
    </rPh>
    <rPh sb="27" eb="28">
      <t>オコナ</t>
    </rPh>
    <phoneticPr fontId="5"/>
  </si>
  <si>
    <r>
      <t>ので、提出前に</t>
    </r>
    <r>
      <rPr>
        <b/>
        <sz val="11"/>
        <color indexed="8"/>
        <rFont val="ＭＳ Ｐゴシック"/>
        <family val="3"/>
        <charset val="128"/>
      </rPr>
      <t>チェック</t>
    </r>
    <r>
      <rPr>
        <sz val="11"/>
        <color theme="1"/>
        <rFont val="ＭＳ Ｐゴシック"/>
        <family val="2"/>
        <scheme val="minor"/>
      </rPr>
      <t>して下さい。</t>
    </r>
    <rPh sb="3" eb="5">
      <t>テイシュツ</t>
    </rPh>
    <rPh sb="5" eb="6">
      <t>マエ</t>
    </rPh>
    <rPh sb="13" eb="14">
      <t>クダ</t>
    </rPh>
    <phoneticPr fontId="7"/>
  </si>
  <si>
    <t>実施された経営改善計画策定支援内容は、中小企業活性化協議会が確認手続きを行った後、経営</t>
    <rPh sb="0" eb="2">
      <t>ジッシ</t>
    </rPh>
    <rPh sb="5" eb="7">
      <t>ケイエイ</t>
    </rPh>
    <rPh sb="7" eb="9">
      <t>カイゼン</t>
    </rPh>
    <rPh sb="9" eb="11">
      <t>ケイカク</t>
    </rPh>
    <rPh sb="11" eb="13">
      <t>サクテイ</t>
    </rPh>
    <rPh sb="13" eb="15">
      <t>シエン</t>
    </rPh>
    <rPh sb="15" eb="17">
      <t>ナイヨウ</t>
    </rPh>
    <rPh sb="19" eb="21">
      <t>チュウショウ</t>
    </rPh>
    <rPh sb="21" eb="23">
      <t>キギョウ</t>
    </rPh>
    <rPh sb="23" eb="25">
      <t>カッセイ</t>
    </rPh>
    <rPh sb="25" eb="26">
      <t>カ</t>
    </rPh>
    <rPh sb="26" eb="29">
      <t>キョウギカイ</t>
    </rPh>
    <rPh sb="30" eb="32">
      <t>カクニン</t>
    </rPh>
    <rPh sb="32" eb="34">
      <t>テツヅ</t>
    </rPh>
    <rPh sb="36" eb="37">
      <t>オコナ</t>
    </rPh>
    <rPh sb="39" eb="40">
      <t>アト</t>
    </rPh>
    <phoneticPr fontId="7"/>
  </si>
  <si>
    <t>改善計画策定支援に伴い生じた費用（伴走支援費用を含む）の2/3（上限は、計画策定に係る費用の</t>
    <rPh sb="0" eb="2">
      <t>カイゼン</t>
    </rPh>
    <rPh sb="9" eb="10">
      <t>トモナ</t>
    </rPh>
    <rPh sb="11" eb="12">
      <t>ショウ</t>
    </rPh>
    <rPh sb="14" eb="16">
      <t>ヒヨウ</t>
    </rPh>
    <rPh sb="17" eb="21">
      <t>バンソウシエン</t>
    </rPh>
    <rPh sb="21" eb="23">
      <t>ヒヨウ</t>
    </rPh>
    <rPh sb="24" eb="25">
      <t>フク</t>
    </rPh>
    <rPh sb="32" eb="34">
      <t>ジョウゲン</t>
    </rPh>
    <rPh sb="36" eb="40">
      <t>ケイカクサクテイ</t>
    </rPh>
    <rPh sb="41" eb="42">
      <t>カカ</t>
    </rPh>
    <rPh sb="43" eb="45">
      <t>ヒヨウ</t>
    </rPh>
    <phoneticPr fontId="7"/>
  </si>
  <si>
    <t>総額２００万円、伴走支援に係る費用の総額１００万円、金融機関交渉に係る費用の総額１０万円。）</t>
    <rPh sb="0" eb="2">
      <t>ソウガク</t>
    </rPh>
    <rPh sb="5" eb="7">
      <t>マンエン</t>
    </rPh>
    <rPh sb="8" eb="12">
      <t>バンソウシエン</t>
    </rPh>
    <rPh sb="13" eb="14">
      <t>カカ</t>
    </rPh>
    <rPh sb="15" eb="17">
      <t>ヒヨウ</t>
    </rPh>
    <rPh sb="18" eb="20">
      <t>ソウガク</t>
    </rPh>
    <rPh sb="23" eb="25">
      <t>マンエン</t>
    </rPh>
    <rPh sb="26" eb="32">
      <t>キンユウキカンコウショウ</t>
    </rPh>
    <rPh sb="33" eb="34">
      <t>カカ</t>
    </rPh>
    <rPh sb="35" eb="37">
      <t>ヒヨウ</t>
    </rPh>
    <rPh sb="38" eb="40">
      <t>ソウガク</t>
    </rPh>
    <rPh sb="42" eb="44">
      <t>マンエン</t>
    </rPh>
    <phoneticPr fontId="5"/>
  </si>
  <si>
    <t>を負担します。</t>
    <rPh sb="1" eb="3">
      <t>フタン</t>
    </rPh>
    <phoneticPr fontId="5"/>
  </si>
  <si>
    <t>業務別請求明細書</t>
    <rPh sb="0" eb="2">
      <t>ギョウム</t>
    </rPh>
    <rPh sb="2" eb="3">
      <t>ベツ</t>
    </rPh>
    <rPh sb="3" eb="5">
      <t>セイキュウ</t>
    </rPh>
    <rPh sb="5" eb="7">
      <t>メイサイ</t>
    </rPh>
    <rPh sb="7" eb="8">
      <t>ショ</t>
    </rPh>
    <phoneticPr fontId="7"/>
  </si>
  <si>
    <t>別紙２-３</t>
    <rPh sb="0" eb="2">
      <t>ベッシ</t>
    </rPh>
    <phoneticPr fontId="7"/>
  </si>
  <si>
    <t>伴走支援</t>
    <rPh sb="0" eb="4">
      <t>バンソウシエン</t>
    </rPh>
    <phoneticPr fontId="5"/>
  </si>
  <si>
    <t>年〇回（〇カ月ごと）×〇時間×</t>
    <rPh sb="0" eb="1">
      <t>ネン</t>
    </rPh>
    <rPh sb="2" eb="3">
      <t>カイ</t>
    </rPh>
    <rPh sb="6" eb="7">
      <t>ゲツ</t>
    </rPh>
    <rPh sb="12" eb="14">
      <t>ジカン</t>
    </rPh>
    <phoneticPr fontId="5"/>
  </si>
  <si>
    <r>
      <t>年</t>
    </r>
    <r>
      <rPr>
        <sz val="11"/>
        <color rgb="FFFF0000"/>
        <rFont val="ＭＳ Ｐゴシック"/>
        <family val="3"/>
        <charset val="128"/>
        <scheme val="minor"/>
      </rPr>
      <t>2</t>
    </r>
    <r>
      <rPr>
        <sz val="11"/>
        <rFont val="ＭＳ Ｐゴシック"/>
        <family val="3"/>
        <charset val="128"/>
        <scheme val="minor"/>
      </rPr>
      <t>回（</t>
    </r>
    <r>
      <rPr>
        <sz val="11"/>
        <color rgb="FFFF0000"/>
        <rFont val="ＭＳ Ｐゴシック"/>
        <family val="3"/>
        <charset val="128"/>
        <scheme val="minor"/>
      </rPr>
      <t>6</t>
    </r>
    <r>
      <rPr>
        <sz val="11"/>
        <color theme="1"/>
        <rFont val="ＭＳ Ｐゴシック"/>
        <family val="3"/>
        <charset val="128"/>
        <scheme val="minor"/>
      </rPr>
      <t>カ月</t>
    </r>
    <r>
      <rPr>
        <sz val="11"/>
        <rFont val="ＭＳ Ｐゴシック"/>
        <family val="3"/>
        <charset val="128"/>
        <scheme val="minor"/>
      </rPr>
      <t>ごと）×</t>
    </r>
    <r>
      <rPr>
        <sz val="11"/>
        <color rgb="FFFF0000"/>
        <rFont val="ＭＳ Ｐゴシック"/>
        <family val="3"/>
        <charset val="128"/>
        <scheme val="minor"/>
      </rPr>
      <t>1</t>
    </r>
    <r>
      <rPr>
        <sz val="11"/>
        <rFont val="ＭＳ Ｐゴシック"/>
        <family val="3"/>
        <charset val="128"/>
        <scheme val="minor"/>
      </rPr>
      <t>時間×</t>
    </r>
    <rPh sb="0" eb="1">
      <t>ネン</t>
    </rPh>
    <rPh sb="2" eb="3">
      <t>カイ</t>
    </rPh>
    <rPh sb="6" eb="7">
      <t>ゲツ</t>
    </rPh>
    <rPh sb="12" eb="14">
      <t>ジカン</t>
    </rPh>
    <phoneticPr fontId="5"/>
  </si>
  <si>
    <t>支払申請金額</t>
    <rPh sb="0" eb="2">
      <t>シハライ</t>
    </rPh>
    <rPh sb="2" eb="4">
      <t>シンセイ</t>
    </rPh>
    <rPh sb="4" eb="6">
      <t>キンガク</t>
    </rPh>
    <phoneticPr fontId="7"/>
  </si>
  <si>
    <t>伴走支援（予定）</t>
    <rPh sb="0" eb="4">
      <t>バンソウシエン</t>
    </rPh>
    <rPh sb="5" eb="7">
      <t>ヨテイ</t>
    </rPh>
    <phoneticPr fontId="7"/>
  </si>
  <si>
    <t>金融機関交渉（予定）</t>
    <rPh sb="0" eb="4">
      <t>キンユウキカン</t>
    </rPh>
    <rPh sb="4" eb="6">
      <t>コウショウ</t>
    </rPh>
    <rPh sb="7" eb="9">
      <t>ヨテイ</t>
    </rPh>
    <phoneticPr fontId="7"/>
  </si>
  <si>
    <t>作業単価は認定経営革新等支援機関の専門性及び地域性によって異なることを想定しています。</t>
    <rPh sb="0" eb="2">
      <t>サギョウ</t>
    </rPh>
    <rPh sb="2" eb="4">
      <t>タンカ</t>
    </rPh>
    <rPh sb="5" eb="16">
      <t>ニンテイケイエイカクシンナドシエンキカン</t>
    </rPh>
    <rPh sb="17" eb="20">
      <t>センモンセイ</t>
    </rPh>
    <rPh sb="20" eb="21">
      <t>オヨ</t>
    </rPh>
    <rPh sb="22" eb="25">
      <t>チイキセイ</t>
    </rPh>
    <rPh sb="29" eb="30">
      <t>コト</t>
    </rPh>
    <rPh sb="35" eb="37">
      <t>ソウテイ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</si>
</sst>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quot;▲ &quot;#,##0.0"/>
    <numFmt numFmtId="178" formatCode="#,##0.0_);\(#,##0.0\)"/>
  </numFmts>
  <fonts count="1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bottom style="hair">
        <color indexed="64"/>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122">
    <xf numFmtId="0" fontId="0" fillId="0" borderId="0" xfId="0"/>
    <xf numFmtId="0" fontId="4" fillId="0" borderId="0" xfId="1" applyFont="1">
      <alignment vertical="center"/>
    </xf>
    <xf numFmtId="0" fontId="6" fillId="0" borderId="0" xfId="1" applyFont="1" applyAlignment="1">
      <alignment horizontal="right" vertical="center"/>
    </xf>
    <xf numFmtId="0" fontId="3" fillId="0" borderId="0" xfId="1">
      <alignment vertical="center"/>
    </xf>
    <xf numFmtId="0" fontId="9" fillId="0" borderId="0" xfId="1" applyFont="1">
      <alignment vertical="center"/>
    </xf>
    <xf numFmtId="0" fontId="10"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13" fillId="0" borderId="0" xfId="1" applyFont="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0" fontId="3" fillId="0" borderId="0" xfId="1" applyAlignment="1">
      <alignment horizontal="right" vertical="center"/>
    </xf>
    <xf numFmtId="176" fontId="13" fillId="2" borderId="11" xfId="1" applyNumberFormat="1" applyFont="1" applyFill="1" applyBorder="1">
      <alignment vertical="center"/>
    </xf>
    <xf numFmtId="177" fontId="13" fillId="2" borderId="12" xfId="1" applyNumberFormat="1" applyFont="1" applyFill="1" applyBorder="1" applyAlignment="1">
      <alignment vertical="center"/>
    </xf>
    <xf numFmtId="176" fontId="13" fillId="2" borderId="15" xfId="1" applyNumberFormat="1" applyFont="1" applyFill="1" applyBorder="1">
      <alignment vertical="center"/>
    </xf>
    <xf numFmtId="177" fontId="13" fillId="2" borderId="16" xfId="1" applyNumberFormat="1" applyFont="1" applyFill="1" applyBorder="1" applyAlignment="1">
      <alignment vertical="center"/>
    </xf>
    <xf numFmtId="176" fontId="13" fillId="2" borderId="19" xfId="1" applyNumberFormat="1" applyFont="1" applyFill="1" applyBorder="1">
      <alignment vertical="center"/>
    </xf>
    <xf numFmtId="177" fontId="13" fillId="2" borderId="20" xfId="1" applyNumberFormat="1" applyFont="1" applyFill="1" applyBorder="1" applyAlignment="1">
      <alignment vertical="center"/>
    </xf>
    <xf numFmtId="177" fontId="4" fillId="0" borderId="8" xfId="1" applyNumberFormat="1" applyFont="1" applyBorder="1" applyAlignment="1">
      <alignment vertical="center"/>
    </xf>
    <xf numFmtId="0" fontId="4" fillId="0" borderId="3" xfId="1" applyFont="1" applyBorder="1" applyAlignment="1">
      <alignment horizontal="center" vertical="center"/>
    </xf>
    <xf numFmtId="0" fontId="4" fillId="0" borderId="3" xfId="1" applyFont="1" applyBorder="1" applyAlignment="1">
      <alignment horizontal="center" vertical="center"/>
    </xf>
    <xf numFmtId="176" fontId="4" fillId="2" borderId="11" xfId="1" applyNumberFormat="1" applyFont="1" applyFill="1" applyBorder="1">
      <alignment vertical="center"/>
    </xf>
    <xf numFmtId="177" fontId="4" fillId="2" borderId="12" xfId="1" applyNumberFormat="1" applyFont="1" applyFill="1" applyBorder="1" applyAlignment="1">
      <alignment vertical="center"/>
    </xf>
    <xf numFmtId="176" fontId="4" fillId="2" borderId="15" xfId="1" applyNumberFormat="1" applyFont="1" applyFill="1" applyBorder="1">
      <alignment vertical="center"/>
    </xf>
    <xf numFmtId="177" fontId="4" fillId="2" borderId="16" xfId="1" applyNumberFormat="1" applyFont="1" applyFill="1" applyBorder="1" applyAlignment="1">
      <alignment vertical="center"/>
    </xf>
    <xf numFmtId="176" fontId="4" fillId="2" borderId="19" xfId="1" applyNumberFormat="1" applyFont="1" applyFill="1" applyBorder="1">
      <alignment vertical="center"/>
    </xf>
    <xf numFmtId="177" fontId="4" fillId="2" borderId="20" xfId="1" applyNumberFormat="1" applyFont="1" applyFill="1" applyBorder="1" applyAlignment="1">
      <alignment vertical="center"/>
    </xf>
    <xf numFmtId="0" fontId="4" fillId="0" borderId="0" xfId="1" applyFont="1" applyAlignment="1">
      <alignment vertical="center" shrinkToFit="1"/>
    </xf>
    <xf numFmtId="176" fontId="4" fillId="0" borderId="25" xfId="1" applyNumberFormat="1" applyFont="1" applyFill="1" applyBorder="1">
      <alignment vertical="center"/>
    </xf>
    <xf numFmtId="178" fontId="4" fillId="0" borderId="24" xfId="1" applyNumberFormat="1" applyFont="1" applyFill="1" applyBorder="1" applyAlignment="1">
      <alignment vertical="center"/>
    </xf>
    <xf numFmtId="177" fontId="4" fillId="0" borderId="8" xfId="1" applyNumberFormat="1" applyFont="1" applyFill="1" applyBorder="1" applyAlignment="1">
      <alignment vertical="center"/>
    </xf>
    <xf numFmtId="177" fontId="4" fillId="0" borderId="8" xfId="1" applyNumberFormat="1" applyFont="1" applyBorder="1">
      <alignment vertical="center"/>
    </xf>
    <xf numFmtId="0" fontId="3" fillId="0" borderId="0" xfId="1" applyAlignment="1">
      <alignment vertical="center"/>
    </xf>
    <xf numFmtId="0" fontId="4" fillId="0" borderId="3" xfId="1" applyFont="1" applyBorder="1" applyAlignment="1">
      <alignment horizontal="center" vertical="center"/>
    </xf>
    <xf numFmtId="0" fontId="4" fillId="0" borderId="3" xfId="1" applyFont="1" applyBorder="1" applyAlignment="1">
      <alignment horizontal="center" vertical="center"/>
    </xf>
    <xf numFmtId="0" fontId="3" fillId="0" borderId="0" xfId="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28" xfId="1" applyFont="1" applyBorder="1">
      <alignment vertical="center"/>
    </xf>
    <xf numFmtId="0" fontId="11" fillId="0" borderId="4" xfId="1" applyFont="1" applyBorder="1">
      <alignment vertical="center"/>
    </xf>
    <xf numFmtId="0" fontId="4" fillId="0" borderId="3" xfId="1" applyFont="1" applyBorder="1" applyAlignment="1">
      <alignment horizontal="center" vertical="center"/>
    </xf>
    <xf numFmtId="176" fontId="4" fillId="0" borderId="6" xfId="1" applyNumberFormat="1" applyFont="1" applyBorder="1" applyAlignment="1">
      <alignment vertical="center"/>
    </xf>
    <xf numFmtId="0" fontId="4" fillId="0" borderId="7" xfId="0" applyFont="1"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8" fillId="0" borderId="0" xfId="1" applyFont="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1" fillId="0" borderId="6" xfId="1" applyFont="1" applyBorder="1" applyAlignment="1">
      <alignment vertical="center"/>
    </xf>
    <xf numFmtId="0" fontId="11" fillId="0" borderId="21" xfId="2" applyFont="1"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4" fillId="0" borderId="13" xfId="1" applyFont="1" applyBorder="1" applyAlignment="1">
      <alignment vertical="center" shrinkToFit="1"/>
    </xf>
    <xf numFmtId="0" fontId="0" fillId="0" borderId="14" xfId="0"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11" fillId="0" borderId="21" xfId="1" applyFont="1" applyBorder="1" applyAlignment="1">
      <alignment vertical="center"/>
    </xf>
    <xf numFmtId="0" fontId="1" fillId="0" borderId="21" xfId="3" applyBorder="1" applyAlignment="1">
      <alignment vertical="center"/>
    </xf>
    <xf numFmtId="0" fontId="1" fillId="0" borderId="7" xfId="3" applyBorder="1" applyAlignment="1">
      <alignment vertical="center"/>
    </xf>
    <xf numFmtId="0" fontId="11" fillId="0" borderId="8" xfId="1" applyFont="1" applyBorder="1" applyAlignment="1">
      <alignment vertical="center"/>
    </xf>
    <xf numFmtId="0" fontId="1" fillId="0" borderId="8" xfId="3" applyBorder="1" applyAlignment="1">
      <alignment vertical="center"/>
    </xf>
    <xf numFmtId="0" fontId="1" fillId="0" borderId="2" xfId="3" applyBorder="1" applyAlignment="1">
      <alignment vertical="center"/>
    </xf>
    <xf numFmtId="0" fontId="0" fillId="0" borderId="10" xfId="0" applyBorder="1" applyAlignment="1">
      <alignment vertical="center" shrinkToFit="1"/>
    </xf>
    <xf numFmtId="0" fontId="0" fillId="0" borderId="18" xfId="0" applyBorder="1" applyAlignment="1">
      <alignment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 fillId="0" borderId="0" xfId="3" applyBorder="1" applyAlignment="1">
      <alignment vertical="center"/>
    </xf>
    <xf numFmtId="0" fontId="1" fillId="0" borderId="27" xfId="3" applyBorder="1" applyAlignment="1">
      <alignment vertical="center"/>
    </xf>
    <xf numFmtId="0" fontId="11" fillId="0" borderId="3" xfId="1" applyFont="1" applyBorder="1" applyAlignment="1">
      <alignment vertical="center"/>
    </xf>
    <xf numFmtId="177" fontId="4" fillId="0" borderId="6" xfId="1" applyNumberFormat="1" applyFont="1" applyBorder="1" applyAlignment="1">
      <alignment vertical="center"/>
    </xf>
    <xf numFmtId="0" fontId="4" fillId="0" borderId="21" xfId="1" applyFont="1" applyBorder="1" applyAlignment="1">
      <alignment vertical="center"/>
    </xf>
    <xf numFmtId="0" fontId="11" fillId="0" borderId="22" xfId="1" applyFont="1" applyBorder="1" applyAlignment="1">
      <alignment vertical="center"/>
    </xf>
    <xf numFmtId="0" fontId="4" fillId="2" borderId="1" xfId="1" applyFont="1" applyFill="1" applyBorder="1" applyAlignment="1">
      <alignment vertical="center" shrinkToFit="1"/>
    </xf>
    <xf numFmtId="0" fontId="4" fillId="2" borderId="2" xfId="1" applyFont="1" applyFill="1" applyBorder="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0" fontId="4" fillId="0" borderId="4" xfId="1" applyFont="1" applyBorder="1" applyAlignment="1">
      <alignment vertical="center" shrinkToFit="1"/>
    </xf>
    <xf numFmtId="0" fontId="4" fillId="0" borderId="5" xfId="3" applyFont="1" applyBorder="1" applyAlignment="1">
      <alignment vertical="center" shrinkToFit="1"/>
    </xf>
    <xf numFmtId="0" fontId="11" fillId="0" borderId="3" xfId="1" applyFont="1" applyBorder="1" applyAlignment="1">
      <alignment horizontal="center" vertical="center" wrapText="1"/>
    </xf>
    <xf numFmtId="0" fontId="3" fillId="0" borderId="0" xfId="1" applyAlignment="1">
      <alignmen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4" fillId="2" borderId="2" xfId="3" applyFont="1" applyFill="1" applyBorder="1" applyAlignment="1">
      <alignment vertic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123825</xdr:rowOff>
    </xdr:from>
    <xdr:to>
      <xdr:col>2</xdr:col>
      <xdr:colOff>257175</xdr:colOff>
      <xdr:row>2</xdr:row>
      <xdr:rowOff>266700</xdr:rowOff>
    </xdr:to>
    <xdr:sp macro="" textlink="">
      <xdr:nvSpPr>
        <xdr:cNvPr id="6" name="正方形/長方形 5"/>
        <xdr:cNvSpPr/>
      </xdr:nvSpPr>
      <xdr:spPr>
        <a:xfrm>
          <a:off x="171450" y="123825"/>
          <a:ext cx="1581150" cy="438150"/>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latin typeface="Calibri" panose="020F0502020204030204"/>
              <a:ea typeface="ＭＳ Ｐゴシック" panose="020B0600070205080204" pitchFamily="50" charset="-128"/>
              <a:cs typeface="+mn-cs"/>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33" zoomScaleNormal="100" workbookViewId="0">
      <selection activeCell="A61" sqref="A61:XFD61"/>
    </sheetView>
  </sheetViews>
  <sheetFormatPr defaultRowHeight="13.5" x14ac:dyDescent="0.1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x14ac:dyDescent="0.15">
      <c r="A1" s="1"/>
      <c r="B1" s="1"/>
      <c r="C1" s="1"/>
      <c r="D1" s="1"/>
      <c r="E1" s="1"/>
      <c r="F1" s="1"/>
      <c r="G1" s="1"/>
      <c r="H1" s="1"/>
      <c r="I1" s="2" t="s">
        <v>51</v>
      </c>
    </row>
    <row r="2" spans="1:11" ht="6" customHeight="1" x14ac:dyDescent="0.15">
      <c r="A2" s="1"/>
      <c r="B2" s="1"/>
      <c r="C2" s="1"/>
      <c r="D2" s="1"/>
      <c r="E2" s="1"/>
      <c r="F2" s="1"/>
      <c r="G2" s="1"/>
      <c r="H2" s="1"/>
      <c r="I2" s="1"/>
    </row>
    <row r="3" spans="1:11" ht="27.75" customHeight="1" x14ac:dyDescent="0.15">
      <c r="A3" s="1"/>
      <c r="B3" s="82" t="s">
        <v>50</v>
      </c>
      <c r="C3" s="82"/>
      <c r="D3" s="82"/>
      <c r="E3" s="82"/>
      <c r="F3" s="82"/>
      <c r="G3" s="82"/>
      <c r="H3" s="82"/>
      <c r="I3" s="82"/>
    </row>
    <row r="4" spans="1:11" ht="5.25" customHeight="1" x14ac:dyDescent="0.15">
      <c r="A4" s="1"/>
      <c r="B4" s="1"/>
      <c r="C4" s="1"/>
      <c r="D4" s="1"/>
      <c r="E4" s="1"/>
      <c r="F4" s="1"/>
      <c r="G4" s="1"/>
      <c r="H4" s="1"/>
      <c r="I4" s="1"/>
    </row>
    <row r="5" spans="1:11" ht="18.75" customHeight="1" x14ac:dyDescent="0.15">
      <c r="A5" s="4" t="s">
        <v>0</v>
      </c>
      <c r="B5" s="5" t="s">
        <v>28</v>
      </c>
      <c r="C5" s="1"/>
      <c r="D5" s="1"/>
      <c r="E5" s="1"/>
      <c r="F5" s="1"/>
      <c r="G5" s="1"/>
      <c r="H5" s="1"/>
      <c r="I5" s="1"/>
    </row>
    <row r="6" spans="1:11" ht="16.5" customHeight="1" x14ac:dyDescent="0.15">
      <c r="A6" s="6"/>
      <c r="B6" s="7"/>
      <c r="C6" s="83" t="s">
        <v>1</v>
      </c>
      <c r="D6" s="83"/>
      <c r="E6" s="83" t="s">
        <v>29</v>
      </c>
      <c r="F6" s="83"/>
      <c r="G6" s="83"/>
      <c r="H6" s="83"/>
      <c r="I6" s="83"/>
    </row>
    <row r="7" spans="1:11" ht="16.5" customHeight="1" x14ac:dyDescent="0.15">
      <c r="A7" s="8"/>
      <c r="B7" s="9"/>
      <c r="C7" s="83"/>
      <c r="D7" s="83"/>
      <c r="E7" s="10" t="s">
        <v>2</v>
      </c>
      <c r="F7" s="83" t="s">
        <v>3</v>
      </c>
      <c r="G7" s="84"/>
      <c r="H7" s="84" t="s">
        <v>21</v>
      </c>
      <c r="I7" s="85"/>
    </row>
    <row r="8" spans="1:11" ht="16.5" customHeight="1" x14ac:dyDescent="0.15">
      <c r="A8" s="86" t="s">
        <v>26</v>
      </c>
      <c r="B8" s="87"/>
      <c r="C8" s="88"/>
      <c r="D8" s="89"/>
      <c r="E8" s="57"/>
      <c r="F8" s="55">
        <f>SUM(F9:F11)</f>
        <v>0</v>
      </c>
      <c r="G8" s="11" t="s">
        <v>22</v>
      </c>
      <c r="H8" s="78">
        <f>SUM(I9:I11)</f>
        <v>0</v>
      </c>
      <c r="I8" s="79"/>
    </row>
    <row r="9" spans="1:11" ht="16.5" customHeight="1" x14ac:dyDescent="0.15">
      <c r="A9" s="12"/>
      <c r="B9" s="13" t="s">
        <v>4</v>
      </c>
      <c r="C9" s="80" t="s">
        <v>5</v>
      </c>
      <c r="D9" s="81"/>
      <c r="E9" s="58"/>
      <c r="F9" s="59"/>
      <c r="G9" s="14" t="s">
        <v>6</v>
      </c>
      <c r="H9" s="15"/>
      <c r="I9" s="16" t="str">
        <f>IF(E9="","",E9*F9)</f>
        <v/>
      </c>
      <c r="K9" s="17"/>
    </row>
    <row r="10" spans="1:11" ht="16.5" customHeight="1" x14ac:dyDescent="0.15">
      <c r="A10" s="18"/>
      <c r="B10" s="19" t="s">
        <v>7</v>
      </c>
      <c r="C10" s="90" t="s">
        <v>5</v>
      </c>
      <c r="D10" s="92"/>
      <c r="E10" s="60"/>
      <c r="F10" s="61"/>
      <c r="G10" s="20" t="s">
        <v>6</v>
      </c>
      <c r="H10" s="21"/>
      <c r="I10" s="22" t="str">
        <f>IF(E10="","",E10*F10)</f>
        <v/>
      </c>
    </row>
    <row r="11" spans="1:11" ht="16.5" customHeight="1" x14ac:dyDescent="0.15">
      <c r="A11" s="23"/>
      <c r="B11" s="24" t="s">
        <v>8</v>
      </c>
      <c r="C11" s="93"/>
      <c r="D11" s="94"/>
      <c r="E11" s="62"/>
      <c r="F11" s="63"/>
      <c r="G11" s="25" t="s">
        <v>6</v>
      </c>
      <c r="H11" s="26"/>
      <c r="I11" s="27" t="str">
        <f>IF(E11="","",E11*F11)</f>
        <v/>
      </c>
    </row>
    <row r="12" spans="1:11" ht="16.5" customHeight="1" x14ac:dyDescent="0.15">
      <c r="A12" s="86" t="s">
        <v>20</v>
      </c>
      <c r="B12" s="95"/>
      <c r="C12" s="96"/>
      <c r="D12" s="97"/>
      <c r="E12" s="28"/>
      <c r="F12" s="55">
        <f>SUM(F13:F15)</f>
        <v>0</v>
      </c>
      <c r="G12" s="11" t="s">
        <v>22</v>
      </c>
      <c r="H12" s="78">
        <f>SUM(I13:I15)</f>
        <v>0</v>
      </c>
      <c r="I12" s="79"/>
    </row>
    <row r="13" spans="1:11" ht="16.5" customHeight="1" x14ac:dyDescent="0.15">
      <c r="A13" s="12"/>
      <c r="B13" s="13" t="s">
        <v>4</v>
      </c>
      <c r="C13" s="80" t="s">
        <v>9</v>
      </c>
      <c r="D13" s="81"/>
      <c r="E13" s="58"/>
      <c r="F13" s="59"/>
      <c r="G13" s="14" t="s">
        <v>6</v>
      </c>
      <c r="H13" s="15"/>
      <c r="I13" s="16" t="str">
        <f>IF(E13="","",E13*F13)</f>
        <v/>
      </c>
    </row>
    <row r="14" spans="1:11" ht="16.5" customHeight="1" x14ac:dyDescent="0.15">
      <c r="A14" s="18"/>
      <c r="B14" s="19" t="s">
        <v>7</v>
      </c>
      <c r="C14" s="90" t="s">
        <v>10</v>
      </c>
      <c r="D14" s="92"/>
      <c r="E14" s="60"/>
      <c r="F14" s="61"/>
      <c r="G14" s="20" t="s">
        <v>6</v>
      </c>
      <c r="H14" s="21"/>
      <c r="I14" s="22" t="str">
        <f>IF(E14="","",E14*F14)</f>
        <v/>
      </c>
    </row>
    <row r="15" spans="1:11" ht="16.5" customHeight="1" x14ac:dyDescent="0.15">
      <c r="A15" s="23"/>
      <c r="B15" s="24" t="s">
        <v>8</v>
      </c>
      <c r="C15" s="93"/>
      <c r="D15" s="94"/>
      <c r="E15" s="62"/>
      <c r="F15" s="63"/>
      <c r="G15" s="25" t="s">
        <v>6</v>
      </c>
      <c r="H15" s="26"/>
      <c r="I15" s="27" t="str">
        <f>IF(E15="","",E15*F15)</f>
        <v/>
      </c>
    </row>
    <row r="16" spans="1:11" ht="16.5" customHeight="1" x14ac:dyDescent="0.15">
      <c r="A16" s="86" t="s">
        <v>25</v>
      </c>
      <c r="B16" s="98"/>
      <c r="C16" s="99"/>
      <c r="D16" s="100"/>
      <c r="E16" s="65"/>
      <c r="F16" s="67">
        <f>SUM(F17:F19)</f>
        <v>0</v>
      </c>
      <c r="G16" s="11" t="s">
        <v>22</v>
      </c>
      <c r="H16" s="78">
        <f>SUM(I17:I19)</f>
        <v>0</v>
      </c>
      <c r="I16" s="79"/>
    </row>
    <row r="17" spans="1:9" ht="16.5" customHeight="1" x14ac:dyDescent="0.15">
      <c r="A17" s="12"/>
      <c r="B17" s="13" t="s">
        <v>4</v>
      </c>
      <c r="C17" s="80" t="s">
        <v>23</v>
      </c>
      <c r="D17" s="101"/>
      <c r="E17" s="58"/>
      <c r="F17" s="59"/>
      <c r="G17" s="14" t="s">
        <v>6</v>
      </c>
      <c r="H17" s="15"/>
      <c r="I17" s="16" t="str">
        <f>IF(E17="","",E17*F17)</f>
        <v/>
      </c>
    </row>
    <row r="18" spans="1:9" ht="16.5" customHeight="1" x14ac:dyDescent="0.15">
      <c r="A18" s="18"/>
      <c r="B18" s="19" t="s">
        <v>7</v>
      </c>
      <c r="C18" s="90" t="s">
        <v>23</v>
      </c>
      <c r="D18" s="91"/>
      <c r="E18" s="60"/>
      <c r="F18" s="61"/>
      <c r="G18" s="20" t="s">
        <v>6</v>
      </c>
      <c r="H18" s="21"/>
      <c r="I18" s="22" t="str">
        <f>IF(E18="","",E18*F18)</f>
        <v/>
      </c>
    </row>
    <row r="19" spans="1:9" ht="16.5" customHeight="1" x14ac:dyDescent="0.15">
      <c r="A19" s="23"/>
      <c r="B19" s="24" t="s">
        <v>8</v>
      </c>
      <c r="C19" s="93"/>
      <c r="D19" s="102"/>
      <c r="E19" s="62"/>
      <c r="F19" s="63"/>
      <c r="G19" s="25" t="s">
        <v>6</v>
      </c>
      <c r="H19" s="26"/>
      <c r="I19" s="27" t="str">
        <f>IF(E19="","",E19*F19)</f>
        <v/>
      </c>
    </row>
    <row r="20" spans="1:9" ht="16.5" customHeight="1" x14ac:dyDescent="0.15">
      <c r="A20" s="103" t="s">
        <v>24</v>
      </c>
      <c r="B20" s="104"/>
      <c r="C20" s="105"/>
      <c r="D20" s="106"/>
      <c r="E20" s="65"/>
      <c r="F20" s="67">
        <f>SUM(F21:F23)</f>
        <v>0</v>
      </c>
      <c r="G20" s="11" t="s">
        <v>22</v>
      </c>
      <c r="H20" s="78">
        <f>SUM(I21:I23)</f>
        <v>0</v>
      </c>
      <c r="I20" s="79"/>
    </row>
    <row r="21" spans="1:9" ht="16.5" customHeight="1" x14ac:dyDescent="0.15">
      <c r="A21" s="12"/>
      <c r="B21" s="13" t="s">
        <v>4</v>
      </c>
      <c r="C21" s="80"/>
      <c r="D21" s="101"/>
      <c r="E21" s="58"/>
      <c r="F21" s="59"/>
      <c r="G21" s="14" t="s">
        <v>6</v>
      </c>
      <c r="H21" s="15"/>
      <c r="I21" s="16" t="str">
        <f>IF(E21="","",E21*F21)</f>
        <v/>
      </c>
    </row>
    <row r="22" spans="1:9" ht="16.5" customHeight="1" x14ac:dyDescent="0.15">
      <c r="A22" s="18"/>
      <c r="B22" s="19" t="s">
        <v>7</v>
      </c>
      <c r="C22" s="90"/>
      <c r="D22" s="91"/>
      <c r="E22" s="60"/>
      <c r="F22" s="61"/>
      <c r="G22" s="20" t="s">
        <v>6</v>
      </c>
      <c r="H22" s="21"/>
      <c r="I22" s="22" t="str">
        <f>IF(E22="","",E22*F22)</f>
        <v/>
      </c>
    </row>
    <row r="23" spans="1:9" ht="16.5" customHeight="1" x14ac:dyDescent="0.15">
      <c r="A23" s="23"/>
      <c r="B23" s="24" t="s">
        <v>8</v>
      </c>
      <c r="C23" s="93"/>
      <c r="D23" s="102"/>
      <c r="E23" s="62"/>
      <c r="F23" s="63"/>
      <c r="G23" s="25" t="s">
        <v>6</v>
      </c>
      <c r="H23" s="26"/>
      <c r="I23" s="27" t="str">
        <f>IF(E23="","",E23*F23)</f>
        <v/>
      </c>
    </row>
    <row r="24" spans="1:9" ht="16.5" customHeight="1" x14ac:dyDescent="0.15">
      <c r="A24" s="107" t="s">
        <v>11</v>
      </c>
      <c r="B24" s="107"/>
      <c r="C24" s="29"/>
      <c r="D24" s="30"/>
      <c r="E24" s="31"/>
      <c r="F24" s="108">
        <f>SUM(F8,F12,F16,F20)</f>
        <v>0</v>
      </c>
      <c r="G24" s="109" t="s">
        <v>6</v>
      </c>
      <c r="H24" s="32"/>
      <c r="I24" s="16">
        <f>SUM(H8,H12,H16,H20)</f>
        <v>0</v>
      </c>
    </row>
    <row r="25" spans="1:9" ht="16.5" customHeight="1" x14ac:dyDescent="0.15">
      <c r="A25" s="107"/>
      <c r="B25" s="107"/>
      <c r="C25" s="33"/>
      <c r="D25" s="34"/>
      <c r="E25" s="35"/>
      <c r="F25" s="108"/>
      <c r="G25" s="109"/>
      <c r="H25" s="36" t="s">
        <v>12</v>
      </c>
      <c r="I25" s="27">
        <f>ROUNDDOWN(I24-I24/1.1,0)</f>
        <v>0</v>
      </c>
    </row>
    <row r="26" spans="1:9" ht="16.5" customHeight="1" x14ac:dyDescent="0.15">
      <c r="A26" s="107" t="s">
        <v>55</v>
      </c>
      <c r="B26" s="107"/>
      <c r="C26" s="83" t="s">
        <v>13</v>
      </c>
      <c r="D26" s="84"/>
      <c r="E26" s="31"/>
      <c r="F26" s="37"/>
      <c r="G26" s="38"/>
      <c r="H26" s="39"/>
      <c r="I26" s="40">
        <f>IF(I24&gt;=3000000,2000000,ROUNDDOWN(I24*2/3,0))</f>
        <v>0</v>
      </c>
    </row>
    <row r="27" spans="1:9" ht="16.5" customHeight="1" x14ac:dyDescent="0.15">
      <c r="A27" s="107"/>
      <c r="B27" s="107"/>
      <c r="C27" s="83"/>
      <c r="D27" s="84"/>
      <c r="E27" s="35"/>
      <c r="F27" s="41"/>
      <c r="G27" s="42"/>
      <c r="H27" s="36" t="s">
        <v>12</v>
      </c>
      <c r="I27" s="43">
        <f>ROUNDDOWN(I26-I26/1.1,0)</f>
        <v>0</v>
      </c>
    </row>
    <row r="28" spans="1:9" ht="16.5" customHeight="1" x14ac:dyDescent="0.15">
      <c r="A28" s="5" t="s">
        <v>14</v>
      </c>
      <c r="B28" s="5" t="s">
        <v>56</v>
      </c>
      <c r="C28" s="44"/>
      <c r="D28" s="44"/>
      <c r="E28" s="45"/>
      <c r="F28" s="45"/>
      <c r="G28" s="1"/>
      <c r="H28" s="45"/>
      <c r="I28" s="45"/>
    </row>
    <row r="29" spans="1:9" ht="16.5" customHeight="1" x14ac:dyDescent="0.15">
      <c r="A29" s="6"/>
      <c r="B29" s="7"/>
      <c r="C29" s="83" t="s">
        <v>1</v>
      </c>
      <c r="D29" s="83"/>
      <c r="E29" s="83" t="s">
        <v>29</v>
      </c>
      <c r="F29" s="83"/>
      <c r="G29" s="83"/>
      <c r="H29" s="83"/>
      <c r="I29" s="83"/>
    </row>
    <row r="30" spans="1:9" ht="16.5" customHeight="1" x14ac:dyDescent="0.15">
      <c r="A30" s="76" t="s">
        <v>52</v>
      </c>
      <c r="B30" s="9"/>
      <c r="C30" s="83"/>
      <c r="D30" s="83"/>
      <c r="E30" s="57" t="s">
        <v>2</v>
      </c>
      <c r="F30" s="83" t="s">
        <v>3</v>
      </c>
      <c r="G30" s="84"/>
      <c r="H30" s="84" t="s">
        <v>21</v>
      </c>
      <c r="I30" s="85"/>
    </row>
    <row r="31" spans="1:9" ht="16.5" customHeight="1" x14ac:dyDescent="0.15">
      <c r="A31" s="107" t="s">
        <v>31</v>
      </c>
      <c r="B31" s="110"/>
      <c r="C31" s="29"/>
      <c r="D31" s="46"/>
      <c r="E31" s="28"/>
      <c r="F31" s="68">
        <f>SUM(F32:F34)</f>
        <v>0</v>
      </c>
      <c r="G31" s="11" t="s">
        <v>22</v>
      </c>
      <c r="H31" s="78">
        <f>SUM(I32:I34)</f>
        <v>0</v>
      </c>
      <c r="I31" s="79"/>
    </row>
    <row r="32" spans="1:9" ht="16.5" customHeight="1" x14ac:dyDescent="0.15">
      <c r="A32" s="12"/>
      <c r="B32" s="13" t="s">
        <v>4</v>
      </c>
      <c r="C32" s="80" t="s">
        <v>15</v>
      </c>
      <c r="D32" s="81"/>
      <c r="E32" s="58"/>
      <c r="F32" s="59"/>
      <c r="G32" s="14" t="s">
        <v>6</v>
      </c>
      <c r="H32" s="15"/>
      <c r="I32" s="16" t="str">
        <f>IF(E32="","",E32*F32)</f>
        <v/>
      </c>
    </row>
    <row r="33" spans="1:9" ht="16.5" customHeight="1" x14ac:dyDescent="0.15">
      <c r="A33" s="18"/>
      <c r="B33" s="19" t="s">
        <v>7</v>
      </c>
      <c r="C33" s="90" t="s">
        <v>16</v>
      </c>
      <c r="D33" s="92"/>
      <c r="E33" s="60"/>
      <c r="F33" s="61"/>
      <c r="G33" s="20" t="s">
        <v>6</v>
      </c>
      <c r="H33" s="21"/>
      <c r="I33" s="22" t="str">
        <f>IF(E33="","",E33*F33)</f>
        <v/>
      </c>
    </row>
    <row r="34" spans="1:9" ht="16.5" customHeight="1" x14ac:dyDescent="0.15">
      <c r="A34" s="23"/>
      <c r="B34" s="24" t="s">
        <v>8</v>
      </c>
      <c r="C34" s="93"/>
      <c r="D34" s="94"/>
      <c r="E34" s="62"/>
      <c r="F34" s="63"/>
      <c r="G34" s="25" t="s">
        <v>6</v>
      </c>
      <c r="H34" s="26"/>
      <c r="I34" s="27" t="str">
        <f>IF(E34="","",E34*F34)</f>
        <v/>
      </c>
    </row>
    <row r="35" spans="1:9" ht="16.5" customHeight="1" x14ac:dyDescent="0.15">
      <c r="A35" s="107" t="s">
        <v>32</v>
      </c>
      <c r="B35" s="110"/>
      <c r="C35" s="47"/>
      <c r="D35" s="47"/>
      <c r="E35" s="65"/>
      <c r="F35" s="66">
        <f>SUM(F36:F38)</f>
        <v>0</v>
      </c>
      <c r="G35" s="11" t="s">
        <v>22</v>
      </c>
      <c r="H35" s="78">
        <f>SUM(I36:I38)</f>
        <v>0</v>
      </c>
      <c r="I35" s="79"/>
    </row>
    <row r="36" spans="1:9" ht="16.5" customHeight="1" x14ac:dyDescent="0.15">
      <c r="A36" s="12"/>
      <c r="B36" s="13" t="s">
        <v>4</v>
      </c>
      <c r="C36" s="111" t="s">
        <v>53</v>
      </c>
      <c r="D36" s="112"/>
      <c r="E36" s="58"/>
      <c r="F36" s="59"/>
      <c r="G36" s="14" t="s">
        <v>6</v>
      </c>
      <c r="H36" s="15"/>
      <c r="I36" s="16" t="str">
        <f>IF(E36="","",E36*F36)</f>
        <v/>
      </c>
    </row>
    <row r="37" spans="1:9" ht="16.5" customHeight="1" x14ac:dyDescent="0.15">
      <c r="A37" s="18"/>
      <c r="B37" s="19" t="s">
        <v>7</v>
      </c>
      <c r="C37" s="113" t="s">
        <v>27</v>
      </c>
      <c r="D37" s="114"/>
      <c r="E37" s="60"/>
      <c r="F37" s="61"/>
      <c r="G37" s="20" t="s">
        <v>6</v>
      </c>
      <c r="H37" s="21"/>
      <c r="I37" s="22" t="str">
        <f>IF(E37="","",E37*F37)</f>
        <v/>
      </c>
    </row>
    <row r="38" spans="1:9" ht="16.5" customHeight="1" x14ac:dyDescent="0.15">
      <c r="A38" s="23"/>
      <c r="B38" s="24" t="s">
        <v>8</v>
      </c>
      <c r="C38" s="115"/>
      <c r="D38" s="116"/>
      <c r="E38" s="62"/>
      <c r="F38" s="63"/>
      <c r="G38" s="25" t="s">
        <v>6</v>
      </c>
      <c r="H38" s="26"/>
      <c r="I38" s="27" t="str">
        <f>IF(E38="","",E38*F38)</f>
        <v/>
      </c>
    </row>
    <row r="39" spans="1:9" ht="16.5" customHeight="1" x14ac:dyDescent="0.15">
      <c r="A39" s="107" t="s">
        <v>11</v>
      </c>
      <c r="B39" s="107"/>
      <c r="C39" s="29"/>
      <c r="D39" s="30"/>
      <c r="E39" s="31"/>
      <c r="F39" s="108">
        <f>SUM(F31,F35)</f>
        <v>0</v>
      </c>
      <c r="G39" s="109" t="s">
        <v>6</v>
      </c>
      <c r="H39" s="32"/>
      <c r="I39" s="16">
        <f>SUM(H31,H35)</f>
        <v>0</v>
      </c>
    </row>
    <row r="40" spans="1:9" ht="16.5" customHeight="1" x14ac:dyDescent="0.15">
      <c r="A40" s="107"/>
      <c r="B40" s="107"/>
      <c r="C40" s="33"/>
      <c r="D40" s="34"/>
      <c r="E40" s="35"/>
      <c r="F40" s="108"/>
      <c r="G40" s="109"/>
      <c r="H40" s="36" t="s">
        <v>12</v>
      </c>
      <c r="I40" s="27">
        <f>ROUNDDOWN(I39-I39/1.1,0)</f>
        <v>0</v>
      </c>
    </row>
    <row r="41" spans="1:9" ht="16.5" customHeight="1" x14ac:dyDescent="0.15">
      <c r="A41" s="117" t="s">
        <v>33</v>
      </c>
      <c r="B41" s="117"/>
      <c r="C41" s="83" t="s">
        <v>13</v>
      </c>
      <c r="D41" s="84"/>
      <c r="E41" s="31"/>
      <c r="F41" s="37"/>
      <c r="G41" s="38"/>
      <c r="H41" s="39"/>
      <c r="I41" s="40">
        <f>IF(I39&gt;=1500000,1000000,ROUNDDOWN(I39*2/3,0))</f>
        <v>0</v>
      </c>
    </row>
    <row r="42" spans="1:9" ht="16.5" customHeight="1" x14ac:dyDescent="0.15">
      <c r="A42" s="117"/>
      <c r="B42" s="117"/>
      <c r="C42" s="83"/>
      <c r="D42" s="84"/>
      <c r="E42" s="35"/>
      <c r="F42" s="41"/>
      <c r="G42" s="42"/>
      <c r="H42" s="36" t="s">
        <v>12</v>
      </c>
      <c r="I42" s="43">
        <f>ROUNDDOWN(I41-I41/1.1,0)</f>
        <v>0</v>
      </c>
    </row>
    <row r="43" spans="1:9" ht="17.25" customHeight="1" x14ac:dyDescent="0.15">
      <c r="A43" s="5" t="s">
        <v>0</v>
      </c>
      <c r="B43" s="5" t="s">
        <v>57</v>
      </c>
      <c r="C43" s="44"/>
      <c r="D43" s="44"/>
      <c r="E43" s="45"/>
      <c r="F43" s="45"/>
      <c r="G43" s="1"/>
      <c r="H43" s="45"/>
      <c r="I43" s="45"/>
    </row>
    <row r="44" spans="1:9" ht="17.25" customHeight="1" x14ac:dyDescent="0.15">
      <c r="A44" s="6"/>
      <c r="B44" s="7"/>
      <c r="C44" s="83" t="s">
        <v>1</v>
      </c>
      <c r="D44" s="83"/>
      <c r="E44" s="83" t="s">
        <v>29</v>
      </c>
      <c r="F44" s="83"/>
      <c r="G44" s="83"/>
      <c r="H44" s="83"/>
      <c r="I44" s="83"/>
    </row>
    <row r="45" spans="1:9" ht="17.25" customHeight="1" x14ac:dyDescent="0.15">
      <c r="A45" s="119" t="s">
        <v>34</v>
      </c>
      <c r="B45" s="120"/>
      <c r="C45" s="83"/>
      <c r="D45" s="83"/>
      <c r="E45" s="70" t="s">
        <v>2</v>
      </c>
      <c r="F45" s="83" t="s">
        <v>3</v>
      </c>
      <c r="G45" s="84"/>
      <c r="H45" s="84" t="s">
        <v>21</v>
      </c>
      <c r="I45" s="85"/>
    </row>
    <row r="46" spans="1:9" ht="17.25" customHeight="1" x14ac:dyDescent="0.15">
      <c r="A46" s="8"/>
      <c r="B46" s="75" t="s">
        <v>4</v>
      </c>
      <c r="C46" s="73" t="s">
        <v>35</v>
      </c>
      <c r="D46" s="74"/>
      <c r="E46" s="58"/>
      <c r="F46" s="59"/>
      <c r="G46" s="14" t="s">
        <v>6</v>
      </c>
      <c r="H46" s="73"/>
      <c r="I46" s="16">
        <f>+E46*F46</f>
        <v>0</v>
      </c>
    </row>
    <row r="47" spans="1:9" ht="17.25" customHeight="1" x14ac:dyDescent="0.15">
      <c r="A47" s="107" t="s">
        <v>11</v>
      </c>
      <c r="B47" s="107"/>
      <c r="C47" s="29"/>
      <c r="D47" s="30"/>
      <c r="E47" s="31"/>
      <c r="F47" s="108">
        <f>+F46</f>
        <v>0</v>
      </c>
      <c r="G47" s="109" t="s">
        <v>6</v>
      </c>
      <c r="H47" s="32"/>
      <c r="I47" s="16">
        <f>+I46</f>
        <v>0</v>
      </c>
    </row>
    <row r="48" spans="1:9" ht="17.25" customHeight="1" x14ac:dyDescent="0.15">
      <c r="A48" s="107"/>
      <c r="B48" s="107"/>
      <c r="C48" s="33"/>
      <c r="D48" s="34"/>
      <c r="E48" s="35"/>
      <c r="F48" s="108"/>
      <c r="G48" s="109"/>
      <c r="H48" s="36" t="s">
        <v>12</v>
      </c>
      <c r="I48" s="27">
        <f>ROUNDDOWN(I47-I47/1.1,0)</f>
        <v>0</v>
      </c>
    </row>
    <row r="49" spans="1:9" ht="17.25" customHeight="1" x14ac:dyDescent="0.15">
      <c r="A49" s="117" t="s">
        <v>36</v>
      </c>
      <c r="B49" s="117"/>
      <c r="C49" s="83" t="s">
        <v>13</v>
      </c>
      <c r="D49" s="84"/>
      <c r="E49" s="31"/>
      <c r="F49" s="37"/>
      <c r="G49" s="38"/>
      <c r="H49" s="39"/>
      <c r="I49" s="40">
        <f>IF(I47&gt;=150000,100000,ROUNDDOWN(I47*2/3,0))</f>
        <v>0</v>
      </c>
    </row>
    <row r="50" spans="1:9" ht="17.25" customHeight="1" x14ac:dyDescent="0.15">
      <c r="A50" s="117"/>
      <c r="B50" s="117"/>
      <c r="C50" s="83"/>
      <c r="D50" s="84"/>
      <c r="E50" s="35"/>
      <c r="F50" s="41"/>
      <c r="G50" s="42"/>
      <c r="H50" s="36" t="s">
        <v>12</v>
      </c>
      <c r="I50" s="43">
        <f>ROUNDDOWN(I49-I49/1.1,0)</f>
        <v>0</v>
      </c>
    </row>
    <row r="51" spans="1:9" ht="17.25" customHeight="1" x14ac:dyDescent="0.15">
      <c r="E51" s="1"/>
      <c r="F51" s="1"/>
      <c r="G51" s="1"/>
      <c r="H51" s="64" t="s">
        <v>30</v>
      </c>
      <c r="I51" s="45">
        <f>SUM(I24+I39+I47)</f>
        <v>0</v>
      </c>
    </row>
    <row r="52" spans="1:9" ht="17.25" customHeight="1" x14ac:dyDescent="0.15">
      <c r="A52" s="48" t="s">
        <v>17</v>
      </c>
      <c r="B52" s="3" t="s">
        <v>41</v>
      </c>
      <c r="E52" s="1"/>
      <c r="F52" s="1"/>
      <c r="G52" s="1"/>
      <c r="H52" s="64"/>
      <c r="I52" s="45"/>
    </row>
    <row r="53" spans="1:9" ht="17.25" customHeight="1" x14ac:dyDescent="0.15">
      <c r="B53" s="3" t="s">
        <v>42</v>
      </c>
      <c r="E53" s="1"/>
      <c r="F53" s="1"/>
      <c r="G53" s="1"/>
      <c r="H53" s="64"/>
      <c r="I53" s="45"/>
    </row>
    <row r="54" spans="1:9" ht="16.5" customHeight="1" x14ac:dyDescent="0.15">
      <c r="A54" s="48" t="s">
        <v>17</v>
      </c>
      <c r="B54" s="118" t="s">
        <v>46</v>
      </c>
      <c r="C54" s="118"/>
      <c r="D54" s="118"/>
      <c r="E54" s="118"/>
      <c r="F54" s="118"/>
      <c r="G54" s="118"/>
      <c r="H54" s="118"/>
      <c r="I54" s="118"/>
    </row>
    <row r="55" spans="1:9" ht="16.5" customHeight="1" x14ac:dyDescent="0.15">
      <c r="B55" s="118" t="s">
        <v>47</v>
      </c>
      <c r="C55" s="118"/>
      <c r="D55" s="118"/>
      <c r="E55" s="118"/>
      <c r="F55" s="118"/>
      <c r="G55" s="118"/>
      <c r="H55" s="118"/>
      <c r="I55" s="118"/>
    </row>
    <row r="56" spans="1:9" ht="16.5" customHeight="1" x14ac:dyDescent="0.15">
      <c r="B56" s="69" t="s">
        <v>48</v>
      </c>
      <c r="C56" s="69"/>
      <c r="D56" s="69"/>
      <c r="E56" s="69"/>
      <c r="F56" s="69"/>
      <c r="G56" s="69"/>
      <c r="H56" s="69"/>
      <c r="I56" s="69"/>
    </row>
    <row r="57" spans="1:9" ht="16.5" customHeight="1" x14ac:dyDescent="0.15">
      <c r="B57" s="69" t="s">
        <v>49</v>
      </c>
      <c r="C57" s="69"/>
      <c r="D57" s="69"/>
      <c r="E57" s="69"/>
      <c r="F57" s="69"/>
      <c r="G57" s="69"/>
      <c r="H57" s="69"/>
      <c r="I57" s="69"/>
    </row>
    <row r="58" spans="1:9" ht="16.5" customHeight="1" x14ac:dyDescent="0.15">
      <c r="A58" s="48" t="s">
        <v>17</v>
      </c>
      <c r="B58" s="118" t="s">
        <v>43</v>
      </c>
      <c r="C58" s="118"/>
      <c r="D58" s="118"/>
      <c r="E58" s="118"/>
      <c r="F58" s="118"/>
      <c r="G58" s="118"/>
      <c r="H58" s="118"/>
      <c r="I58" s="118"/>
    </row>
    <row r="59" spans="1:9" ht="16.5" customHeight="1" x14ac:dyDescent="0.15">
      <c r="A59" s="48"/>
      <c r="B59" s="118" t="s">
        <v>44</v>
      </c>
      <c r="C59" s="118"/>
      <c r="D59" s="118"/>
      <c r="E59" s="118"/>
      <c r="F59" s="118"/>
      <c r="G59" s="118"/>
      <c r="H59" s="118"/>
      <c r="I59" s="118"/>
    </row>
    <row r="60" spans="1:9" ht="16.5" customHeight="1" x14ac:dyDescent="0.15">
      <c r="A60" s="48" t="s">
        <v>17</v>
      </c>
      <c r="B60" s="118" t="s">
        <v>58</v>
      </c>
      <c r="C60" s="118"/>
      <c r="D60" s="118"/>
      <c r="E60" s="118"/>
      <c r="F60" s="118"/>
      <c r="G60" s="118"/>
      <c r="H60" s="118"/>
      <c r="I60" s="118"/>
    </row>
    <row r="61" spans="1:9" ht="16.5" customHeight="1" x14ac:dyDescent="0.15">
      <c r="A61" s="48" t="s">
        <v>17</v>
      </c>
      <c r="B61" s="118" t="s">
        <v>18</v>
      </c>
      <c r="C61" s="118"/>
      <c r="D61" s="118"/>
      <c r="E61" s="118"/>
      <c r="F61" s="118"/>
      <c r="G61" s="118"/>
      <c r="H61" s="118"/>
      <c r="I61" s="118"/>
    </row>
    <row r="62" spans="1:9" ht="16.5" customHeight="1" x14ac:dyDescent="0.15">
      <c r="A62" s="48" t="s">
        <v>17</v>
      </c>
      <c r="B62" s="118" t="s">
        <v>19</v>
      </c>
      <c r="C62" s="118"/>
      <c r="D62" s="118"/>
      <c r="E62" s="118"/>
      <c r="F62" s="118"/>
      <c r="G62" s="118"/>
      <c r="H62" s="118"/>
      <c r="I62" s="118"/>
    </row>
    <row r="63" spans="1:9" ht="16.5" customHeight="1" x14ac:dyDescent="0.15">
      <c r="B63" s="118" t="s">
        <v>45</v>
      </c>
      <c r="C63" s="118"/>
      <c r="D63" s="118"/>
      <c r="E63" s="118"/>
      <c r="F63" s="118"/>
      <c r="G63" s="118"/>
      <c r="H63" s="118"/>
      <c r="I63" s="118"/>
    </row>
  </sheetData>
  <mergeCells count="67">
    <mergeCell ref="B60:I60"/>
    <mergeCell ref="B61:I61"/>
    <mergeCell ref="B62:I62"/>
    <mergeCell ref="B63:I63"/>
    <mergeCell ref="B59:I59"/>
    <mergeCell ref="A41:B42"/>
    <mergeCell ref="C41:D42"/>
    <mergeCell ref="B54:I54"/>
    <mergeCell ref="B55:I55"/>
    <mergeCell ref="B58:I58"/>
    <mergeCell ref="C44:D45"/>
    <mergeCell ref="E44:I44"/>
    <mergeCell ref="F45:G45"/>
    <mergeCell ref="H45:I45"/>
    <mergeCell ref="A47:B48"/>
    <mergeCell ref="F47:F48"/>
    <mergeCell ref="G47:G48"/>
    <mergeCell ref="A49:B50"/>
    <mergeCell ref="A45:B45"/>
    <mergeCell ref="C49:D50"/>
    <mergeCell ref="C26:D27"/>
    <mergeCell ref="G39:G40"/>
    <mergeCell ref="A31:B31"/>
    <mergeCell ref="H31:I31"/>
    <mergeCell ref="C32:D32"/>
    <mergeCell ref="C33:D33"/>
    <mergeCell ref="C34:D34"/>
    <mergeCell ref="A35:B35"/>
    <mergeCell ref="H35:I35"/>
    <mergeCell ref="C36:D36"/>
    <mergeCell ref="C37:D37"/>
    <mergeCell ref="C38:D38"/>
    <mergeCell ref="A39:B40"/>
    <mergeCell ref="F39:F40"/>
    <mergeCell ref="H16:I16"/>
    <mergeCell ref="C17:D17"/>
    <mergeCell ref="C29:D30"/>
    <mergeCell ref="E29:I29"/>
    <mergeCell ref="F30:G30"/>
    <mergeCell ref="H30:I30"/>
    <mergeCell ref="C19:D19"/>
    <mergeCell ref="A20:D20"/>
    <mergeCell ref="H20:I20"/>
    <mergeCell ref="C21:D21"/>
    <mergeCell ref="C22:D22"/>
    <mergeCell ref="C23:D23"/>
    <mergeCell ref="A24:B25"/>
    <mergeCell ref="F24:F25"/>
    <mergeCell ref="G24:G25"/>
    <mergeCell ref="A26:B27"/>
    <mergeCell ref="C18:D18"/>
    <mergeCell ref="C9:D9"/>
    <mergeCell ref="C10:D10"/>
    <mergeCell ref="C11:D11"/>
    <mergeCell ref="A12:D12"/>
    <mergeCell ref="C14:D14"/>
    <mergeCell ref="C15:D15"/>
    <mergeCell ref="A16:D16"/>
    <mergeCell ref="H12:I12"/>
    <mergeCell ref="C13:D13"/>
    <mergeCell ref="B3:I3"/>
    <mergeCell ref="C6:D7"/>
    <mergeCell ref="E6:I6"/>
    <mergeCell ref="F7:G7"/>
    <mergeCell ref="H7:I7"/>
    <mergeCell ref="A8:D8"/>
    <mergeCell ref="H8:I8"/>
  </mergeCells>
  <phoneticPr fontId="5"/>
  <printOptions horizontalCentered="1"/>
  <pageMargins left="0.70866141732283472" right="0.70866141732283472" top="0.55118110236220474" bottom="0.55118110236220474" header="0.31496062992125984" footer="0.11811023622047245"/>
  <pageSetup paperSize="9" orientation="portrait" r:id="rId1"/>
  <headerFooter>
    <oddFooter>&amp;R&amp;9【405】2022.4.1改訂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tabSelected="1" topLeftCell="A37" workbookViewId="0">
      <selection activeCell="B60" sqref="B60:I60"/>
    </sheetView>
  </sheetViews>
  <sheetFormatPr defaultRowHeight="13.5" x14ac:dyDescent="0.1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x14ac:dyDescent="0.15">
      <c r="A1" s="1"/>
      <c r="B1" s="1"/>
      <c r="C1" s="1"/>
      <c r="D1" s="1"/>
      <c r="E1" s="1"/>
      <c r="F1" s="1"/>
      <c r="G1" s="1"/>
      <c r="H1" s="1"/>
      <c r="I1" s="2" t="s">
        <v>51</v>
      </c>
    </row>
    <row r="2" spans="1:11" ht="6" customHeight="1" x14ac:dyDescent="0.15">
      <c r="A2" s="1"/>
      <c r="B2" s="1"/>
      <c r="C2" s="1"/>
      <c r="D2" s="1"/>
      <c r="E2" s="1"/>
      <c r="F2" s="1"/>
      <c r="G2" s="1"/>
      <c r="H2" s="1"/>
      <c r="I2" s="1"/>
    </row>
    <row r="3" spans="1:11" ht="27.75" customHeight="1" x14ac:dyDescent="0.15">
      <c r="A3" s="1"/>
      <c r="B3" s="82" t="s">
        <v>50</v>
      </c>
      <c r="C3" s="82"/>
      <c r="D3" s="82"/>
      <c r="E3" s="82"/>
      <c r="F3" s="82"/>
      <c r="G3" s="82"/>
      <c r="H3" s="82"/>
      <c r="I3" s="82"/>
    </row>
    <row r="4" spans="1:11" ht="5.25" customHeight="1" x14ac:dyDescent="0.15">
      <c r="A4" s="1"/>
      <c r="B4" s="1"/>
      <c r="C4" s="1"/>
      <c r="D4" s="1"/>
      <c r="E4" s="1"/>
      <c r="F4" s="1"/>
      <c r="G4" s="1"/>
      <c r="H4" s="1"/>
      <c r="I4" s="1"/>
    </row>
    <row r="5" spans="1:11" ht="18.75" customHeight="1" x14ac:dyDescent="0.15">
      <c r="A5" s="4" t="s">
        <v>0</v>
      </c>
      <c r="B5" s="5" t="s">
        <v>28</v>
      </c>
      <c r="C5" s="1"/>
      <c r="D5" s="1"/>
      <c r="E5" s="1"/>
      <c r="F5" s="1"/>
      <c r="G5" s="1"/>
      <c r="H5" s="1"/>
      <c r="I5" s="1"/>
    </row>
    <row r="6" spans="1:11" ht="16.5" customHeight="1" x14ac:dyDescent="0.15">
      <c r="A6" s="6"/>
      <c r="B6" s="7"/>
      <c r="C6" s="83" t="s">
        <v>1</v>
      </c>
      <c r="D6" s="83"/>
      <c r="E6" s="83" t="s">
        <v>29</v>
      </c>
      <c r="F6" s="83"/>
      <c r="G6" s="83"/>
      <c r="H6" s="83"/>
      <c r="I6" s="83"/>
    </row>
    <row r="7" spans="1:11" ht="16.5" customHeight="1" x14ac:dyDescent="0.15">
      <c r="A7" s="8"/>
      <c r="B7" s="9"/>
      <c r="C7" s="83"/>
      <c r="D7" s="83"/>
      <c r="E7" s="56" t="s">
        <v>2</v>
      </c>
      <c r="F7" s="83" t="s">
        <v>3</v>
      </c>
      <c r="G7" s="84"/>
      <c r="H7" s="84" t="s">
        <v>21</v>
      </c>
      <c r="I7" s="85"/>
    </row>
    <row r="8" spans="1:11" ht="16.5" customHeight="1" x14ac:dyDescent="0.15">
      <c r="A8" s="86" t="s">
        <v>26</v>
      </c>
      <c r="B8" s="87"/>
      <c r="C8" s="88"/>
      <c r="D8" s="89"/>
      <c r="E8" s="56"/>
      <c r="F8" s="55">
        <f>SUM(F9:F11)</f>
        <v>20</v>
      </c>
      <c r="G8" s="11" t="s">
        <v>22</v>
      </c>
      <c r="H8" s="78">
        <f>SUM(I9:I11)</f>
        <v>180000</v>
      </c>
      <c r="I8" s="89"/>
    </row>
    <row r="9" spans="1:11" ht="16.5" customHeight="1" x14ac:dyDescent="0.15">
      <c r="A9" s="12"/>
      <c r="B9" s="13" t="s">
        <v>4</v>
      </c>
      <c r="C9" s="80" t="s">
        <v>5</v>
      </c>
      <c r="D9" s="81"/>
      <c r="E9" s="49">
        <v>10000</v>
      </c>
      <c r="F9" s="50">
        <v>10</v>
      </c>
      <c r="G9" s="14" t="s">
        <v>6</v>
      </c>
      <c r="H9" s="15"/>
      <c r="I9" s="16">
        <f>IF(E9="","",E9*F9)</f>
        <v>100000</v>
      </c>
      <c r="K9" s="17"/>
    </row>
    <row r="10" spans="1:11" ht="16.5" customHeight="1" x14ac:dyDescent="0.15">
      <c r="A10" s="18"/>
      <c r="B10" s="19" t="s">
        <v>7</v>
      </c>
      <c r="C10" s="90" t="s">
        <v>5</v>
      </c>
      <c r="D10" s="92"/>
      <c r="E10" s="51">
        <v>8000</v>
      </c>
      <c r="F10" s="52">
        <v>10</v>
      </c>
      <c r="G10" s="20" t="s">
        <v>6</v>
      </c>
      <c r="H10" s="21"/>
      <c r="I10" s="22">
        <f>IF(E10="","",E10*F10)</f>
        <v>80000</v>
      </c>
    </row>
    <row r="11" spans="1:11" ht="16.5" customHeight="1" x14ac:dyDescent="0.15">
      <c r="A11" s="23"/>
      <c r="B11" s="24" t="s">
        <v>8</v>
      </c>
      <c r="C11" s="93"/>
      <c r="D11" s="94"/>
      <c r="E11" s="53"/>
      <c r="F11" s="54"/>
      <c r="G11" s="25" t="s">
        <v>6</v>
      </c>
      <c r="H11" s="26"/>
      <c r="I11" s="27" t="str">
        <f>IF(E11="","",E11*F11)</f>
        <v/>
      </c>
    </row>
    <row r="12" spans="1:11" ht="16.5" customHeight="1" x14ac:dyDescent="0.15">
      <c r="A12" s="86" t="s">
        <v>20</v>
      </c>
      <c r="B12" s="95"/>
      <c r="C12" s="96"/>
      <c r="D12" s="97"/>
      <c r="E12" s="77"/>
      <c r="F12" s="55">
        <f>SUM(F13:F15)</f>
        <v>30</v>
      </c>
      <c r="G12" s="11" t="s">
        <v>22</v>
      </c>
      <c r="H12" s="78">
        <f>SUM(I13:I15)</f>
        <v>270000</v>
      </c>
      <c r="I12" s="89"/>
    </row>
    <row r="13" spans="1:11" ht="16.5" customHeight="1" x14ac:dyDescent="0.15">
      <c r="A13" s="12"/>
      <c r="B13" s="13" t="s">
        <v>4</v>
      </c>
      <c r="C13" s="80" t="s">
        <v>9</v>
      </c>
      <c r="D13" s="81"/>
      <c r="E13" s="49">
        <v>10000</v>
      </c>
      <c r="F13" s="50">
        <v>15</v>
      </c>
      <c r="G13" s="14" t="s">
        <v>6</v>
      </c>
      <c r="H13" s="15"/>
      <c r="I13" s="16">
        <f>IF(E13="","",E13*F13)</f>
        <v>150000</v>
      </c>
    </row>
    <row r="14" spans="1:11" ht="16.5" customHeight="1" x14ac:dyDescent="0.15">
      <c r="A14" s="18"/>
      <c r="B14" s="19" t="s">
        <v>7</v>
      </c>
      <c r="C14" s="90" t="s">
        <v>10</v>
      </c>
      <c r="D14" s="92"/>
      <c r="E14" s="51">
        <v>8000</v>
      </c>
      <c r="F14" s="52">
        <v>15</v>
      </c>
      <c r="G14" s="20" t="s">
        <v>6</v>
      </c>
      <c r="H14" s="21"/>
      <c r="I14" s="22">
        <f>IF(E14="","",E14*F14)</f>
        <v>120000</v>
      </c>
    </row>
    <row r="15" spans="1:11" ht="16.5" customHeight="1" x14ac:dyDescent="0.15">
      <c r="A15" s="23"/>
      <c r="B15" s="24" t="s">
        <v>8</v>
      </c>
      <c r="C15" s="93"/>
      <c r="D15" s="94"/>
      <c r="E15" s="53"/>
      <c r="F15" s="54"/>
      <c r="G15" s="25" t="s">
        <v>6</v>
      </c>
      <c r="H15" s="26"/>
      <c r="I15" s="27" t="str">
        <f>IF(E15="","",E15*F15)</f>
        <v/>
      </c>
    </row>
    <row r="16" spans="1:11" ht="16.5" customHeight="1" x14ac:dyDescent="0.15">
      <c r="A16" s="86" t="s">
        <v>25</v>
      </c>
      <c r="B16" s="98"/>
      <c r="C16" s="99"/>
      <c r="D16" s="100"/>
      <c r="E16" s="77"/>
      <c r="F16" s="55">
        <f>SUM(F17:F19)</f>
        <v>6</v>
      </c>
      <c r="G16" s="11" t="s">
        <v>22</v>
      </c>
      <c r="H16" s="78">
        <f>SUM(I17:I19)</f>
        <v>54000</v>
      </c>
      <c r="I16" s="89"/>
    </row>
    <row r="17" spans="1:9" ht="16.5" customHeight="1" x14ac:dyDescent="0.15">
      <c r="A17" s="12"/>
      <c r="B17" s="13" t="s">
        <v>4</v>
      </c>
      <c r="C17" s="80" t="s">
        <v>23</v>
      </c>
      <c r="D17" s="101"/>
      <c r="E17" s="49">
        <v>10000</v>
      </c>
      <c r="F17" s="50">
        <v>3</v>
      </c>
      <c r="G17" s="14" t="s">
        <v>6</v>
      </c>
      <c r="H17" s="15"/>
      <c r="I17" s="16">
        <f>IF(E17="","",E17*F17)</f>
        <v>30000</v>
      </c>
    </row>
    <row r="18" spans="1:9" ht="16.5" customHeight="1" x14ac:dyDescent="0.15">
      <c r="A18" s="18"/>
      <c r="B18" s="19" t="s">
        <v>7</v>
      </c>
      <c r="C18" s="90" t="s">
        <v>23</v>
      </c>
      <c r="D18" s="91"/>
      <c r="E18" s="51">
        <v>8000</v>
      </c>
      <c r="F18" s="52">
        <v>3</v>
      </c>
      <c r="G18" s="20" t="s">
        <v>6</v>
      </c>
      <c r="H18" s="21"/>
      <c r="I18" s="22">
        <f>IF(E18="","",E18*F18)</f>
        <v>24000</v>
      </c>
    </row>
    <row r="19" spans="1:9" ht="16.5" customHeight="1" x14ac:dyDescent="0.15">
      <c r="A19" s="23"/>
      <c r="B19" s="24" t="s">
        <v>8</v>
      </c>
      <c r="C19" s="93"/>
      <c r="D19" s="102"/>
      <c r="E19" s="53"/>
      <c r="F19" s="54"/>
      <c r="G19" s="25" t="s">
        <v>6</v>
      </c>
      <c r="H19" s="26"/>
      <c r="I19" s="27" t="str">
        <f>IF(E19="","",E19*F19)</f>
        <v/>
      </c>
    </row>
    <row r="20" spans="1:9" ht="16.5" customHeight="1" x14ac:dyDescent="0.15">
      <c r="A20" s="103" t="s">
        <v>24</v>
      </c>
      <c r="B20" s="104"/>
      <c r="C20" s="105"/>
      <c r="D20" s="106"/>
      <c r="E20" s="77"/>
      <c r="F20" s="55">
        <f>SUM(F21:F23)</f>
        <v>10</v>
      </c>
      <c r="G20" s="11" t="s">
        <v>22</v>
      </c>
      <c r="H20" s="78">
        <f>SUM(I21:I23)</f>
        <v>90000</v>
      </c>
      <c r="I20" s="89"/>
    </row>
    <row r="21" spans="1:9" ht="16.5" customHeight="1" x14ac:dyDescent="0.15">
      <c r="A21" s="12"/>
      <c r="B21" s="13" t="s">
        <v>4</v>
      </c>
      <c r="C21" s="80"/>
      <c r="D21" s="101"/>
      <c r="E21" s="49">
        <v>10000</v>
      </c>
      <c r="F21" s="50">
        <v>5</v>
      </c>
      <c r="G21" s="14" t="s">
        <v>6</v>
      </c>
      <c r="H21" s="15"/>
      <c r="I21" s="16">
        <f>IF(E21="","",E21*F21)</f>
        <v>50000</v>
      </c>
    </row>
    <row r="22" spans="1:9" ht="16.5" customHeight="1" x14ac:dyDescent="0.15">
      <c r="A22" s="18"/>
      <c r="B22" s="19" t="s">
        <v>7</v>
      </c>
      <c r="C22" s="90"/>
      <c r="D22" s="91"/>
      <c r="E22" s="51">
        <v>8000</v>
      </c>
      <c r="F22" s="52">
        <v>5</v>
      </c>
      <c r="G22" s="20" t="s">
        <v>6</v>
      </c>
      <c r="H22" s="21"/>
      <c r="I22" s="22">
        <f>IF(E22="","",E22*F22)</f>
        <v>40000</v>
      </c>
    </row>
    <row r="23" spans="1:9" ht="16.5" customHeight="1" x14ac:dyDescent="0.15">
      <c r="A23" s="23"/>
      <c r="B23" s="24" t="s">
        <v>8</v>
      </c>
      <c r="C23" s="93"/>
      <c r="D23" s="102"/>
      <c r="E23" s="53"/>
      <c r="F23" s="54"/>
      <c r="G23" s="25" t="s">
        <v>6</v>
      </c>
      <c r="H23" s="26"/>
      <c r="I23" s="27" t="str">
        <f>IF(E23="","",E23*F23)</f>
        <v/>
      </c>
    </row>
    <row r="24" spans="1:9" ht="16.5" customHeight="1" x14ac:dyDescent="0.15">
      <c r="A24" s="107" t="s">
        <v>11</v>
      </c>
      <c r="B24" s="107"/>
      <c r="C24" s="29"/>
      <c r="D24" s="30"/>
      <c r="E24" s="31"/>
      <c r="F24" s="108">
        <f>SUM(F8,F12,F16,F20)</f>
        <v>66</v>
      </c>
      <c r="G24" s="109" t="s">
        <v>6</v>
      </c>
      <c r="H24" s="32"/>
      <c r="I24" s="16">
        <f>SUM(H8,H12,H16,H20)</f>
        <v>594000</v>
      </c>
    </row>
    <row r="25" spans="1:9" ht="16.5" customHeight="1" x14ac:dyDescent="0.15">
      <c r="A25" s="107"/>
      <c r="B25" s="107"/>
      <c r="C25" s="33"/>
      <c r="D25" s="34"/>
      <c r="E25" s="35"/>
      <c r="F25" s="108"/>
      <c r="G25" s="109"/>
      <c r="H25" s="36" t="s">
        <v>12</v>
      </c>
      <c r="I25" s="27">
        <f>ROUNDDOWN(I24-I24/1.1,0)</f>
        <v>54000</v>
      </c>
    </row>
    <row r="26" spans="1:9" ht="16.5" customHeight="1" x14ac:dyDescent="0.15">
      <c r="A26" s="107" t="s">
        <v>55</v>
      </c>
      <c r="B26" s="107"/>
      <c r="C26" s="83" t="s">
        <v>13</v>
      </c>
      <c r="D26" s="84"/>
      <c r="E26" s="31"/>
      <c r="F26" s="37"/>
      <c r="G26" s="38"/>
      <c r="H26" s="39"/>
      <c r="I26" s="40">
        <f>IF(I24&gt;=3000000,2000000,ROUNDDOWN(I24*2/3,0))</f>
        <v>396000</v>
      </c>
    </row>
    <row r="27" spans="1:9" ht="16.5" customHeight="1" x14ac:dyDescent="0.15">
      <c r="A27" s="107"/>
      <c r="B27" s="107"/>
      <c r="C27" s="83"/>
      <c r="D27" s="84"/>
      <c r="E27" s="35"/>
      <c r="F27" s="41"/>
      <c r="G27" s="42"/>
      <c r="H27" s="36" t="s">
        <v>12</v>
      </c>
      <c r="I27" s="43">
        <f>ROUNDDOWN(I26-I26/1.1,0)</f>
        <v>36000</v>
      </c>
    </row>
    <row r="28" spans="1:9" ht="16.5" customHeight="1" x14ac:dyDescent="0.15">
      <c r="A28" s="5" t="s">
        <v>0</v>
      </c>
      <c r="B28" s="5" t="s">
        <v>56</v>
      </c>
      <c r="C28" s="44"/>
      <c r="D28" s="44"/>
      <c r="E28" s="45"/>
      <c r="F28" s="45"/>
      <c r="G28" s="1"/>
      <c r="H28" s="45"/>
      <c r="I28" s="45"/>
    </row>
    <row r="29" spans="1:9" ht="16.5" customHeight="1" x14ac:dyDescent="0.15">
      <c r="A29" s="6"/>
      <c r="B29" s="7"/>
      <c r="C29" s="83" t="s">
        <v>1</v>
      </c>
      <c r="D29" s="83"/>
      <c r="E29" s="83" t="s">
        <v>29</v>
      </c>
      <c r="F29" s="83"/>
      <c r="G29" s="83"/>
      <c r="H29" s="83"/>
      <c r="I29" s="83"/>
    </row>
    <row r="30" spans="1:9" ht="16.5" customHeight="1" x14ac:dyDescent="0.15">
      <c r="A30" s="76" t="s">
        <v>52</v>
      </c>
      <c r="B30" s="9"/>
      <c r="C30" s="83"/>
      <c r="D30" s="83"/>
      <c r="E30" s="56" t="s">
        <v>2</v>
      </c>
      <c r="F30" s="83" t="s">
        <v>3</v>
      </c>
      <c r="G30" s="84"/>
      <c r="H30" s="84" t="s">
        <v>21</v>
      </c>
      <c r="I30" s="85"/>
    </row>
    <row r="31" spans="1:9" ht="16.5" customHeight="1" x14ac:dyDescent="0.15">
      <c r="A31" s="107" t="s">
        <v>31</v>
      </c>
      <c r="B31" s="110"/>
      <c r="C31" s="29"/>
      <c r="D31" s="46"/>
      <c r="E31" s="77"/>
      <c r="F31" s="55">
        <f>SUM(F32:F34)</f>
        <v>20</v>
      </c>
      <c r="G31" s="11" t="s">
        <v>22</v>
      </c>
      <c r="H31" s="78">
        <f>SUM(I32:I34)</f>
        <v>180000</v>
      </c>
      <c r="I31" s="89"/>
    </row>
    <row r="32" spans="1:9" ht="16.5" customHeight="1" x14ac:dyDescent="0.15">
      <c r="A32" s="12"/>
      <c r="B32" s="13" t="s">
        <v>4</v>
      </c>
      <c r="C32" s="80" t="s">
        <v>15</v>
      </c>
      <c r="D32" s="81"/>
      <c r="E32" s="49">
        <v>10000</v>
      </c>
      <c r="F32" s="50">
        <v>10</v>
      </c>
      <c r="G32" s="14" t="s">
        <v>6</v>
      </c>
      <c r="H32" s="15"/>
      <c r="I32" s="16">
        <f>IF(E32="","",E32*F32)</f>
        <v>100000</v>
      </c>
    </row>
    <row r="33" spans="1:9" ht="16.5" customHeight="1" x14ac:dyDescent="0.15">
      <c r="A33" s="18"/>
      <c r="B33" s="19" t="s">
        <v>7</v>
      </c>
      <c r="C33" s="90" t="s">
        <v>16</v>
      </c>
      <c r="D33" s="92"/>
      <c r="E33" s="51">
        <v>8000</v>
      </c>
      <c r="F33" s="52">
        <v>10</v>
      </c>
      <c r="G33" s="20" t="s">
        <v>6</v>
      </c>
      <c r="H33" s="21"/>
      <c r="I33" s="22">
        <f>IF(E33="","",E33*F33)</f>
        <v>80000</v>
      </c>
    </row>
    <row r="34" spans="1:9" ht="16.5" customHeight="1" x14ac:dyDescent="0.15">
      <c r="A34" s="23"/>
      <c r="B34" s="24" t="s">
        <v>8</v>
      </c>
      <c r="C34" s="93"/>
      <c r="D34" s="94"/>
      <c r="E34" s="53"/>
      <c r="F34" s="54"/>
      <c r="G34" s="25" t="s">
        <v>6</v>
      </c>
      <c r="H34" s="26"/>
      <c r="I34" s="27" t="str">
        <f>IF(E34="","",E34*F34)</f>
        <v/>
      </c>
    </row>
    <row r="35" spans="1:9" ht="16.5" customHeight="1" x14ac:dyDescent="0.15">
      <c r="A35" s="107" t="s">
        <v>32</v>
      </c>
      <c r="B35" s="110"/>
      <c r="C35" s="47"/>
      <c r="D35" s="47"/>
      <c r="E35" s="77"/>
      <c r="F35" s="55">
        <f>SUM(F36:F38)</f>
        <v>12</v>
      </c>
      <c r="G35" s="11" t="s">
        <v>22</v>
      </c>
      <c r="H35" s="78">
        <f>SUM(I36:I38)</f>
        <v>108000</v>
      </c>
      <c r="I35" s="89"/>
    </row>
    <row r="36" spans="1:9" ht="16.5" customHeight="1" x14ac:dyDescent="0.15">
      <c r="A36" s="12"/>
      <c r="B36" s="13" t="s">
        <v>4</v>
      </c>
      <c r="C36" s="111" t="s">
        <v>54</v>
      </c>
      <c r="D36" s="121"/>
      <c r="E36" s="49">
        <v>10000</v>
      </c>
      <c r="F36" s="50">
        <v>6</v>
      </c>
      <c r="G36" s="14" t="s">
        <v>6</v>
      </c>
      <c r="H36" s="15"/>
      <c r="I36" s="16">
        <f>IF(E36="","",E36*F36)</f>
        <v>60000</v>
      </c>
    </row>
    <row r="37" spans="1:9" ht="16.5" customHeight="1" x14ac:dyDescent="0.15">
      <c r="A37" s="18"/>
      <c r="B37" s="19" t="s">
        <v>7</v>
      </c>
      <c r="C37" s="113" t="s">
        <v>27</v>
      </c>
      <c r="D37" s="114"/>
      <c r="E37" s="51">
        <v>8000</v>
      </c>
      <c r="F37" s="52">
        <v>6</v>
      </c>
      <c r="G37" s="20" t="s">
        <v>6</v>
      </c>
      <c r="H37" s="21"/>
      <c r="I37" s="22">
        <f>IF(E37="","",E37*F37)</f>
        <v>48000</v>
      </c>
    </row>
    <row r="38" spans="1:9" ht="16.5" customHeight="1" x14ac:dyDescent="0.15">
      <c r="A38" s="23"/>
      <c r="B38" s="24" t="s">
        <v>8</v>
      </c>
      <c r="C38" s="115"/>
      <c r="D38" s="116"/>
      <c r="E38" s="53"/>
      <c r="F38" s="54"/>
      <c r="G38" s="25" t="s">
        <v>6</v>
      </c>
      <c r="H38" s="26"/>
      <c r="I38" s="27" t="str">
        <f>IF(E38="","",E38*F38)</f>
        <v/>
      </c>
    </row>
    <row r="39" spans="1:9" ht="16.5" customHeight="1" x14ac:dyDescent="0.15">
      <c r="A39" s="107" t="s">
        <v>11</v>
      </c>
      <c r="B39" s="107"/>
      <c r="C39" s="29"/>
      <c r="D39" s="30"/>
      <c r="E39" s="31"/>
      <c r="F39" s="108">
        <f>SUM(F32:F34,F36:F38)</f>
        <v>32</v>
      </c>
      <c r="G39" s="109" t="s">
        <v>6</v>
      </c>
      <c r="H39" s="32"/>
      <c r="I39" s="16">
        <f>SUM(H31,H35)</f>
        <v>288000</v>
      </c>
    </row>
    <row r="40" spans="1:9" ht="16.5" customHeight="1" x14ac:dyDescent="0.15">
      <c r="A40" s="107"/>
      <c r="B40" s="107"/>
      <c r="C40" s="33"/>
      <c r="D40" s="34"/>
      <c r="E40" s="35"/>
      <c r="F40" s="108"/>
      <c r="G40" s="109"/>
      <c r="H40" s="36" t="s">
        <v>12</v>
      </c>
      <c r="I40" s="27">
        <f>ROUNDDOWN(I39-I39/1.1,0)</f>
        <v>26181</v>
      </c>
    </row>
    <row r="41" spans="1:9" ht="16.5" customHeight="1" x14ac:dyDescent="0.15">
      <c r="A41" s="117" t="s">
        <v>33</v>
      </c>
      <c r="B41" s="117"/>
      <c r="C41" s="83" t="s">
        <v>13</v>
      </c>
      <c r="D41" s="84"/>
      <c r="E41" s="31"/>
      <c r="F41" s="37"/>
      <c r="G41" s="38"/>
      <c r="H41" s="39"/>
      <c r="I41" s="40">
        <f>IF(I39&gt;=1500000,1000000,ROUNDDOWN(I39*2/3,0))</f>
        <v>192000</v>
      </c>
    </row>
    <row r="42" spans="1:9" ht="16.5" customHeight="1" x14ac:dyDescent="0.15">
      <c r="A42" s="117"/>
      <c r="B42" s="117"/>
      <c r="C42" s="83"/>
      <c r="D42" s="84"/>
      <c r="E42" s="35"/>
      <c r="F42" s="41"/>
      <c r="G42" s="42"/>
      <c r="H42" s="36" t="s">
        <v>12</v>
      </c>
      <c r="I42" s="43">
        <f>ROUNDDOWN(I41-I41/1.1,0)</f>
        <v>17454</v>
      </c>
    </row>
    <row r="43" spans="1:9" ht="16.5" customHeight="1" x14ac:dyDescent="0.15">
      <c r="A43" s="5" t="s">
        <v>0</v>
      </c>
      <c r="B43" s="5" t="s">
        <v>57</v>
      </c>
      <c r="C43" s="44"/>
      <c r="D43" s="44"/>
      <c r="E43" s="45"/>
      <c r="F43" s="45"/>
      <c r="G43" s="1"/>
      <c r="H43" s="45"/>
      <c r="I43" s="45"/>
    </row>
    <row r="44" spans="1:9" ht="16.5" customHeight="1" x14ac:dyDescent="0.15">
      <c r="A44" s="6"/>
      <c r="B44" s="7"/>
      <c r="C44" s="83" t="s">
        <v>1</v>
      </c>
      <c r="D44" s="83"/>
      <c r="E44" s="83" t="s">
        <v>29</v>
      </c>
      <c r="F44" s="83"/>
      <c r="G44" s="83"/>
      <c r="H44" s="83"/>
      <c r="I44" s="83"/>
    </row>
    <row r="45" spans="1:9" ht="16.5" customHeight="1" x14ac:dyDescent="0.15">
      <c r="A45" s="119" t="s">
        <v>34</v>
      </c>
      <c r="B45" s="120"/>
      <c r="C45" s="83"/>
      <c r="D45" s="83"/>
      <c r="E45" s="71" t="s">
        <v>2</v>
      </c>
      <c r="F45" s="83" t="s">
        <v>3</v>
      </c>
      <c r="G45" s="84"/>
      <c r="H45" s="84" t="s">
        <v>21</v>
      </c>
      <c r="I45" s="85"/>
    </row>
    <row r="46" spans="1:9" ht="16.5" customHeight="1" x14ac:dyDescent="0.15">
      <c r="A46" s="8"/>
      <c r="B46" s="75" t="s">
        <v>4</v>
      </c>
      <c r="C46" s="73" t="s">
        <v>35</v>
      </c>
      <c r="D46" s="74"/>
      <c r="E46" s="49"/>
      <c r="F46" s="50"/>
      <c r="G46" s="14" t="s">
        <v>6</v>
      </c>
      <c r="H46" s="73"/>
      <c r="I46" s="16">
        <f>+F46*E46</f>
        <v>0</v>
      </c>
    </row>
    <row r="47" spans="1:9" ht="16.5" customHeight="1" x14ac:dyDescent="0.15">
      <c r="A47" s="107" t="s">
        <v>11</v>
      </c>
      <c r="B47" s="107"/>
      <c r="C47" s="29"/>
      <c r="D47" s="30"/>
      <c r="E47" s="31"/>
      <c r="F47" s="108">
        <f>+F46</f>
        <v>0</v>
      </c>
      <c r="G47" s="109" t="s">
        <v>6</v>
      </c>
      <c r="H47" s="32"/>
      <c r="I47" s="16">
        <f>+I46</f>
        <v>0</v>
      </c>
    </row>
    <row r="48" spans="1:9" ht="16.5" customHeight="1" x14ac:dyDescent="0.15">
      <c r="A48" s="107"/>
      <c r="B48" s="107"/>
      <c r="C48" s="33"/>
      <c r="D48" s="34"/>
      <c r="E48" s="35"/>
      <c r="F48" s="108"/>
      <c r="G48" s="109"/>
      <c r="H48" s="36" t="s">
        <v>12</v>
      </c>
      <c r="I48" s="27">
        <f>ROUNDDOWN(I47-I47/1.1,0)</f>
        <v>0</v>
      </c>
    </row>
    <row r="49" spans="1:9" ht="16.5" customHeight="1" x14ac:dyDescent="0.15">
      <c r="A49" s="117" t="s">
        <v>36</v>
      </c>
      <c r="B49" s="117"/>
      <c r="C49" s="83" t="s">
        <v>13</v>
      </c>
      <c r="D49" s="84"/>
      <c r="E49" s="31"/>
      <c r="F49" s="37"/>
      <c r="G49" s="38"/>
      <c r="H49" s="39"/>
      <c r="I49" s="40">
        <f>IF(I47&gt;=150000,100000,ROUNDDOWN(I47*2/3,0))</f>
        <v>0</v>
      </c>
    </row>
    <row r="50" spans="1:9" ht="16.5" customHeight="1" x14ac:dyDescent="0.15">
      <c r="A50" s="117"/>
      <c r="B50" s="117"/>
      <c r="C50" s="83"/>
      <c r="D50" s="84"/>
      <c r="E50" s="35"/>
      <c r="F50" s="41"/>
      <c r="G50" s="42"/>
      <c r="H50" s="36" t="s">
        <v>12</v>
      </c>
      <c r="I50" s="43">
        <f>ROUNDDOWN(I49-I49/1.1,0)</f>
        <v>0</v>
      </c>
    </row>
    <row r="51" spans="1:9" ht="16.5" customHeight="1" x14ac:dyDescent="0.15">
      <c r="E51" s="1"/>
      <c r="F51" s="1"/>
      <c r="G51" s="1"/>
      <c r="H51" s="64" t="s">
        <v>30</v>
      </c>
      <c r="I51" s="45">
        <f>SUM(I24+I39+I47)</f>
        <v>882000</v>
      </c>
    </row>
    <row r="52" spans="1:9" ht="16.5" customHeight="1" x14ac:dyDescent="0.15">
      <c r="A52" s="48" t="s">
        <v>17</v>
      </c>
      <c r="B52" s="3" t="s">
        <v>41</v>
      </c>
      <c r="E52" s="1"/>
      <c r="F52" s="1"/>
      <c r="G52" s="1"/>
      <c r="H52" s="64"/>
      <c r="I52" s="45"/>
    </row>
    <row r="53" spans="1:9" ht="16.5" customHeight="1" x14ac:dyDescent="0.15">
      <c r="B53" s="3" t="s">
        <v>42</v>
      </c>
      <c r="E53" s="1"/>
      <c r="F53" s="1"/>
      <c r="G53" s="1"/>
      <c r="H53" s="64"/>
      <c r="I53" s="45"/>
    </row>
    <row r="54" spans="1:9" ht="16.5" customHeight="1" x14ac:dyDescent="0.15">
      <c r="A54" s="48" t="s">
        <v>17</v>
      </c>
      <c r="B54" s="118" t="s">
        <v>37</v>
      </c>
      <c r="C54" s="118"/>
      <c r="D54" s="118"/>
      <c r="E54" s="118"/>
      <c r="F54" s="118"/>
      <c r="G54" s="118"/>
      <c r="H54" s="118"/>
      <c r="I54" s="118"/>
    </row>
    <row r="55" spans="1:9" ht="16.5" customHeight="1" x14ac:dyDescent="0.15">
      <c r="B55" s="118" t="s">
        <v>38</v>
      </c>
      <c r="C55" s="118"/>
      <c r="D55" s="118"/>
      <c r="E55" s="118"/>
      <c r="F55" s="118"/>
      <c r="G55" s="118"/>
      <c r="H55" s="118"/>
      <c r="I55" s="118"/>
    </row>
    <row r="56" spans="1:9" ht="16.5" customHeight="1" x14ac:dyDescent="0.15">
      <c r="B56" s="72" t="s">
        <v>39</v>
      </c>
      <c r="C56" s="72"/>
      <c r="D56" s="72"/>
      <c r="E56" s="72"/>
      <c r="F56" s="72"/>
      <c r="G56" s="72"/>
      <c r="H56" s="72"/>
      <c r="I56" s="72"/>
    </row>
    <row r="57" spans="1:9" ht="16.5" customHeight="1" x14ac:dyDescent="0.15">
      <c r="B57" s="72" t="s">
        <v>40</v>
      </c>
      <c r="C57" s="72"/>
      <c r="D57" s="72"/>
      <c r="E57" s="72"/>
      <c r="F57" s="72"/>
      <c r="G57" s="72"/>
      <c r="H57" s="72"/>
      <c r="I57" s="72"/>
    </row>
    <row r="58" spans="1:9" ht="16.5" customHeight="1" x14ac:dyDescent="0.15">
      <c r="A58" s="48" t="s">
        <v>17</v>
      </c>
      <c r="B58" s="118" t="s">
        <v>43</v>
      </c>
      <c r="C58" s="118"/>
      <c r="D58" s="118"/>
      <c r="E58" s="118"/>
      <c r="F58" s="118"/>
      <c r="G58" s="118"/>
      <c r="H58" s="118"/>
      <c r="I58" s="118"/>
    </row>
    <row r="59" spans="1:9" ht="16.5" customHeight="1" x14ac:dyDescent="0.15">
      <c r="A59" s="48"/>
      <c r="B59" s="118" t="s">
        <v>44</v>
      </c>
      <c r="C59" s="118"/>
      <c r="D59" s="118"/>
      <c r="E59" s="118"/>
      <c r="F59" s="118"/>
      <c r="G59" s="118"/>
      <c r="H59" s="118"/>
      <c r="I59" s="118"/>
    </row>
    <row r="60" spans="1:9" ht="16.5" customHeight="1" x14ac:dyDescent="0.15">
      <c r="A60" s="48" t="s">
        <v>17</v>
      </c>
      <c r="B60" s="118" t="s">
        <v>58</v>
      </c>
      <c r="C60" s="118"/>
      <c r="D60" s="118"/>
      <c r="E60" s="118"/>
      <c r="F60" s="118"/>
      <c r="G60" s="118"/>
      <c r="H60" s="118"/>
      <c r="I60" s="118"/>
    </row>
    <row r="61" spans="1:9" x14ac:dyDescent="0.15">
      <c r="A61" s="48" t="s">
        <v>17</v>
      </c>
      <c r="B61" s="118" t="s">
        <v>18</v>
      </c>
      <c r="C61" s="118"/>
      <c r="D61" s="118"/>
      <c r="E61" s="118"/>
      <c r="F61" s="118"/>
      <c r="G61" s="118"/>
      <c r="H61" s="118"/>
      <c r="I61" s="118"/>
    </row>
    <row r="62" spans="1:9" x14ac:dyDescent="0.15">
      <c r="A62" s="48" t="s">
        <v>17</v>
      </c>
      <c r="B62" s="118" t="s">
        <v>19</v>
      </c>
      <c r="C62" s="118"/>
      <c r="D62" s="118"/>
      <c r="E62" s="118"/>
      <c r="F62" s="118"/>
      <c r="G62" s="118"/>
      <c r="H62" s="118"/>
      <c r="I62" s="118"/>
    </row>
    <row r="63" spans="1:9" x14ac:dyDescent="0.15">
      <c r="B63" s="118" t="s">
        <v>45</v>
      </c>
      <c r="C63" s="118"/>
      <c r="D63" s="118"/>
      <c r="E63" s="118"/>
      <c r="F63" s="118"/>
      <c r="G63" s="118"/>
      <c r="H63" s="118"/>
      <c r="I63" s="118"/>
    </row>
  </sheetData>
  <mergeCells count="67">
    <mergeCell ref="A41:B42"/>
    <mergeCell ref="C41:D42"/>
    <mergeCell ref="B54:I54"/>
    <mergeCell ref="B55:I55"/>
    <mergeCell ref="C44:D45"/>
    <mergeCell ref="E44:I44"/>
    <mergeCell ref="F45:G45"/>
    <mergeCell ref="H45:I45"/>
    <mergeCell ref="A47:B48"/>
    <mergeCell ref="A45:B45"/>
    <mergeCell ref="C26:D27"/>
    <mergeCell ref="G39:G40"/>
    <mergeCell ref="A31:B31"/>
    <mergeCell ref="H31:I31"/>
    <mergeCell ref="C32:D32"/>
    <mergeCell ref="C33:D33"/>
    <mergeCell ref="C34:D34"/>
    <mergeCell ref="A35:B35"/>
    <mergeCell ref="H35:I35"/>
    <mergeCell ref="C36:D36"/>
    <mergeCell ref="C37:D37"/>
    <mergeCell ref="C38:D38"/>
    <mergeCell ref="A39:B40"/>
    <mergeCell ref="F39:F40"/>
    <mergeCell ref="H16:I16"/>
    <mergeCell ref="C17:D17"/>
    <mergeCell ref="C29:D30"/>
    <mergeCell ref="E29:I29"/>
    <mergeCell ref="F30:G30"/>
    <mergeCell ref="H30:I30"/>
    <mergeCell ref="C19:D19"/>
    <mergeCell ref="A20:D20"/>
    <mergeCell ref="H20:I20"/>
    <mergeCell ref="C21:D21"/>
    <mergeCell ref="C22:D22"/>
    <mergeCell ref="C23:D23"/>
    <mergeCell ref="A24:B25"/>
    <mergeCell ref="F24:F25"/>
    <mergeCell ref="G24:G25"/>
    <mergeCell ref="A26:B27"/>
    <mergeCell ref="C18:D18"/>
    <mergeCell ref="C9:D9"/>
    <mergeCell ref="C10:D10"/>
    <mergeCell ref="C11:D11"/>
    <mergeCell ref="A12:D12"/>
    <mergeCell ref="C14:D14"/>
    <mergeCell ref="C15:D15"/>
    <mergeCell ref="A16:D16"/>
    <mergeCell ref="H12:I12"/>
    <mergeCell ref="C13:D13"/>
    <mergeCell ref="B3:I3"/>
    <mergeCell ref="C6:D7"/>
    <mergeCell ref="E6:I6"/>
    <mergeCell ref="F7:G7"/>
    <mergeCell ref="H7:I7"/>
    <mergeCell ref="A8:D8"/>
    <mergeCell ref="H8:I8"/>
    <mergeCell ref="B62:I62"/>
    <mergeCell ref="B63:I63"/>
    <mergeCell ref="F47:F48"/>
    <mergeCell ref="G47:G48"/>
    <mergeCell ref="A49:B50"/>
    <mergeCell ref="C49:D50"/>
    <mergeCell ref="B61:I61"/>
    <mergeCell ref="B58:I58"/>
    <mergeCell ref="B59:I59"/>
    <mergeCell ref="B60:I60"/>
  </mergeCells>
  <phoneticPr fontId="5"/>
  <printOptions horizontalCentered="1"/>
  <pageMargins left="0.70866141732283472" right="0.70866141732283472" top="0.55118110236220474" bottom="0.55118110236220474" header="0.31496062992125984" footer="0.31496062992125984"/>
  <pageSetup paperSize="9" orientation="portrait" r:id="rId1"/>
  <headerFooter>
    <oddFooter>&amp;R【405】2022.4.1改訂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業務別請求明細書</vt:lpstr>
      <vt:lpstr>記入例</vt:lpstr>
      <vt:lpstr>業務別請求明細書!Print_Area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2023-04-10T02:29:54Z</dcterms:modified>
</cp:coreProperties>
</file>